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94E2E3E5-8D13-A242-8660-73FE9AE29C03}" xr6:coauthVersionLast="40" xr6:coauthVersionMax="40" xr10:uidLastSave="{00000000-0000-0000-0000-000000000000}"/>
  <bookViews>
    <workbookView xWindow="12280" yWindow="460" windowWidth="16500" windowHeight="16800" activeTab="2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d!$A$1:$E$109</definedName>
    <definedName name="_xlnm._FilterDatabase" localSheetId="4" hidden="1">Sentiment!$A$1:$M$109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91029"/>
</workbook>
</file>

<file path=xl/calcChain.xml><?xml version="1.0" encoding="utf-8"?>
<calcChain xmlns="http://schemas.openxmlformats.org/spreadsheetml/2006/main">
  <c r="B2" i="13" l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H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B3" i="5"/>
  <c r="A3" i="5"/>
  <c r="A24" i="3" l="1"/>
  <c r="E109" i="12"/>
  <c r="E107" i="12"/>
  <c r="E106" i="12"/>
  <c r="E105" i="12"/>
  <c r="E103" i="12"/>
  <c r="E102" i="12"/>
  <c r="E101" i="12"/>
  <c r="C100" i="5"/>
  <c r="E99" i="12" s="1"/>
  <c r="M98" i="10" s="1"/>
  <c r="C99" i="5"/>
  <c r="E98" i="12" s="1"/>
  <c r="C98" i="5"/>
  <c r="E97" i="12" s="1"/>
  <c r="C96" i="5"/>
  <c r="E95" i="12" s="1"/>
  <c r="C95" i="5"/>
  <c r="E94" i="12" s="1"/>
  <c r="M93" i="10" s="1"/>
  <c r="C94" i="5"/>
  <c r="E93" i="12" s="1"/>
  <c r="C92" i="5"/>
  <c r="E91" i="12" s="1"/>
  <c r="C91" i="5"/>
  <c r="E90" i="12" s="1"/>
  <c r="C90" i="5"/>
  <c r="E89" i="12" s="1"/>
  <c r="C88" i="5"/>
  <c r="E87" i="12" s="1"/>
  <c r="C87" i="5"/>
  <c r="E86" i="12" s="1"/>
  <c r="M85" i="10" s="1"/>
  <c r="C86" i="5"/>
  <c r="E85" i="12" s="1"/>
  <c r="C84" i="5"/>
  <c r="E83" i="12" s="1"/>
  <c r="C83" i="5"/>
  <c r="E82" i="12" s="1"/>
  <c r="C82" i="5"/>
  <c r="E81" i="12" s="1"/>
  <c r="C80" i="5"/>
  <c r="E79" i="12" s="1"/>
  <c r="M78" i="10" s="1"/>
  <c r="C79" i="5"/>
  <c r="E78" i="12" s="1"/>
  <c r="M77" i="10" s="1"/>
  <c r="C78" i="5"/>
  <c r="E77" i="12" s="1"/>
  <c r="C76" i="5"/>
  <c r="E75" i="12" s="1"/>
  <c r="M74" i="10" s="1"/>
  <c r="C75" i="5"/>
  <c r="E74" i="12" s="1"/>
  <c r="C74" i="5"/>
  <c r="E73" i="12" s="1"/>
  <c r="C72" i="5"/>
  <c r="E71" i="12" s="1"/>
  <c r="C71" i="5"/>
  <c r="E70" i="12" s="1"/>
  <c r="C70" i="5"/>
  <c r="E69" i="12" s="1"/>
  <c r="C68" i="5"/>
  <c r="E67" i="12" s="1"/>
  <c r="M66" i="10" s="1"/>
  <c r="C67" i="5"/>
  <c r="E66" i="12" s="1"/>
  <c r="C66" i="5"/>
  <c r="E65" i="12" s="1"/>
  <c r="C64" i="5"/>
  <c r="E63" i="12" s="1"/>
  <c r="C63" i="5"/>
  <c r="E62" i="12" s="1"/>
  <c r="M61" i="10" s="1"/>
  <c r="C62" i="5"/>
  <c r="E61" i="12" s="1"/>
  <c r="C60" i="5"/>
  <c r="E59" i="12" s="1"/>
  <c r="C59" i="5"/>
  <c r="E58" i="12" s="1"/>
  <c r="M57" i="10" s="1"/>
  <c r="C58" i="5"/>
  <c r="E57" i="12" s="1"/>
  <c r="C56" i="5"/>
  <c r="E55" i="12" s="1"/>
  <c r="C55" i="5"/>
  <c r="E54" i="12" s="1"/>
  <c r="M53" i="10" s="1"/>
  <c r="C54" i="5"/>
  <c r="E53" i="12" s="1"/>
  <c r="C52" i="5"/>
  <c r="E51" i="12" s="1"/>
  <c r="M50" i="10" s="1"/>
  <c r="C51" i="5"/>
  <c r="E50" i="12" s="1"/>
  <c r="C50" i="5"/>
  <c r="E49" i="12" s="1"/>
  <c r="C48" i="5"/>
  <c r="E47" i="12" s="1"/>
  <c r="M46" i="10" s="1"/>
  <c r="C47" i="5"/>
  <c r="E46" i="12" s="1"/>
  <c r="M45" i="10" s="1"/>
  <c r="C46" i="5"/>
  <c r="E45" i="12" s="1"/>
  <c r="C44" i="5"/>
  <c r="E43" i="12" s="1"/>
  <c r="M42" i="10" s="1"/>
  <c r="C43" i="5"/>
  <c r="E42" i="12" s="1"/>
  <c r="C42" i="5"/>
  <c r="E41" i="12" s="1"/>
  <c r="C40" i="5"/>
  <c r="E39" i="12" s="1"/>
  <c r="C39" i="5"/>
  <c r="E38" i="12" s="1"/>
  <c r="C38" i="5"/>
  <c r="E37" i="12" s="1"/>
  <c r="C36" i="5"/>
  <c r="E35" i="12" s="1"/>
  <c r="M34" i="10" s="1"/>
  <c r="C35" i="5"/>
  <c r="E34" i="12" s="1"/>
  <c r="C34" i="5"/>
  <c r="E33" i="12" s="1"/>
  <c r="C32" i="5"/>
  <c r="E31" i="12" s="1"/>
  <c r="M30" i="10" s="1"/>
  <c r="C31" i="5"/>
  <c r="E30" i="12" s="1"/>
  <c r="M29" i="10" s="1"/>
  <c r="C30" i="5"/>
  <c r="E29" i="12" s="1"/>
  <c r="C28" i="5"/>
  <c r="E27" i="12" s="1"/>
  <c r="C27" i="5"/>
  <c r="E26" i="12" s="1"/>
  <c r="M25" i="10" s="1"/>
  <c r="C26" i="5"/>
  <c r="E25" i="12" s="1"/>
  <c r="C24" i="5"/>
  <c r="E23" i="12" s="1"/>
  <c r="C23" i="5"/>
  <c r="E22" i="12" s="1"/>
  <c r="M21" i="10" s="1"/>
  <c r="C22" i="5"/>
  <c r="E21" i="12" s="1"/>
  <c r="C20" i="5"/>
  <c r="E19" i="12" s="1"/>
  <c r="M18" i="10" s="1"/>
  <c r="C19" i="5"/>
  <c r="E18" i="12" s="1"/>
  <c r="C18" i="5"/>
  <c r="E17" i="12" s="1"/>
  <c r="C16" i="5"/>
  <c r="E15" i="12" s="1"/>
  <c r="M14" i="10" s="1"/>
  <c r="C15" i="5"/>
  <c r="E14" i="12" s="1"/>
  <c r="M13" i="10" s="1"/>
  <c r="C14" i="5"/>
  <c r="E13" i="12" s="1"/>
  <c r="C12" i="5"/>
  <c r="E11" i="12" s="1"/>
  <c r="M10" i="10" s="1"/>
  <c r="C11" i="5"/>
  <c r="E10" i="12" s="1"/>
  <c r="M9" i="10" s="1"/>
  <c r="C10" i="5"/>
  <c r="E9" i="12" s="1"/>
  <c r="C8" i="5"/>
  <c r="E7" i="12" s="1"/>
  <c r="C7" i="5"/>
  <c r="E6" i="12" s="1"/>
  <c r="C6" i="5"/>
  <c r="E5" i="12" s="1"/>
  <c r="C4" i="5"/>
  <c r="E3" i="12" s="1"/>
  <c r="C14" i="3"/>
  <c r="C13" i="3"/>
  <c r="B105" i="12"/>
  <c r="B101" i="12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B25" i="4"/>
  <c r="A25" i="4"/>
  <c r="B24" i="4"/>
  <c r="A24" i="4"/>
  <c r="B23" i="4"/>
  <c r="A23" i="4"/>
  <c r="B22" i="4"/>
  <c r="A22" i="4"/>
  <c r="C22" i="4" s="1"/>
  <c r="B21" i="12" s="1"/>
  <c r="B21" i="4"/>
  <c r="A21" i="4"/>
  <c r="B20" i="4"/>
  <c r="A20" i="4"/>
  <c r="B19" i="4"/>
  <c r="A19" i="4"/>
  <c r="B18" i="4"/>
  <c r="A18" i="4"/>
  <c r="C18" i="4" s="1"/>
  <c r="B17" i="12" s="1"/>
  <c r="B17" i="4"/>
  <c r="A17" i="4"/>
  <c r="B16" i="4"/>
  <c r="A16" i="4"/>
  <c r="B15" i="4"/>
  <c r="A15" i="4"/>
  <c r="B14" i="4"/>
  <c r="A14" i="4"/>
  <c r="C14" i="4" s="1"/>
  <c r="B13" i="12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M5" i="10" l="1"/>
  <c r="M37" i="10"/>
  <c r="M6" i="10"/>
  <c r="M17" i="10"/>
  <c r="M38" i="10"/>
  <c r="M49" i="10"/>
  <c r="M70" i="10"/>
  <c r="M58" i="10"/>
  <c r="M69" i="10"/>
  <c r="M41" i="10"/>
  <c r="M62" i="10"/>
  <c r="M32" i="10"/>
  <c r="M64" i="10"/>
  <c r="M26" i="10"/>
  <c r="M22" i="10"/>
  <c r="M33" i="10"/>
  <c r="M44" i="10"/>
  <c r="M54" i="10"/>
  <c r="M65" i="10"/>
  <c r="M81" i="10"/>
  <c r="M82" i="10"/>
  <c r="M73" i="10"/>
  <c r="M94" i="10"/>
  <c r="M86" i="10"/>
  <c r="M97" i="10"/>
  <c r="M89" i="10"/>
  <c r="M90" i="10"/>
  <c r="A30" i="3"/>
  <c r="C4" i="4"/>
  <c r="B3" i="12" s="1"/>
  <c r="C12" i="4"/>
  <c r="B11" i="12" s="1"/>
  <c r="C32" i="4"/>
  <c r="B31" i="12" s="1"/>
  <c r="C85" i="4"/>
  <c r="B84" i="12" s="1"/>
  <c r="E83" i="10" s="1"/>
  <c r="C89" i="4"/>
  <c r="B88" i="12" s="1"/>
  <c r="E87" i="10" s="1"/>
  <c r="A47" i="3"/>
  <c r="A46" i="3"/>
  <c r="A63" i="3"/>
  <c r="B63" i="3" s="1"/>
  <c r="C63" i="3" s="1"/>
  <c r="A62" i="3"/>
  <c r="B62" i="3" s="1"/>
  <c r="C62" i="3" s="1"/>
  <c r="C58" i="4"/>
  <c r="B57" i="12" s="1"/>
  <c r="C53" i="4"/>
  <c r="B52" i="12" s="1"/>
  <c r="E51" i="10" s="1"/>
  <c r="C57" i="4"/>
  <c r="B56" i="12" s="1"/>
  <c r="E55" i="10" s="1"/>
  <c r="C34" i="4"/>
  <c r="B33" i="12" s="1"/>
  <c r="E32" i="10" s="1"/>
  <c r="C38" i="4"/>
  <c r="B37" i="12" s="1"/>
  <c r="C46" i="4"/>
  <c r="B45" i="12" s="1"/>
  <c r="C54" i="4"/>
  <c r="B53" i="12" s="1"/>
  <c r="C47" i="4"/>
  <c r="B46" i="12" s="1"/>
  <c r="E45" i="10" s="1"/>
  <c r="C55" i="4"/>
  <c r="B54" i="12" s="1"/>
  <c r="E53" i="10" s="1"/>
  <c r="C62" i="4"/>
  <c r="B61" i="12" s="1"/>
  <c r="C90" i="4"/>
  <c r="B89" i="12" s="1"/>
  <c r="C79" i="4"/>
  <c r="B78" i="12" s="1"/>
  <c r="E77" i="10" s="1"/>
  <c r="C95" i="4"/>
  <c r="B94" i="12" s="1"/>
  <c r="B106" i="12"/>
  <c r="C68" i="4"/>
  <c r="B67" i="12" s="1"/>
  <c r="C72" i="4"/>
  <c r="B71" i="12" s="1"/>
  <c r="C84" i="4"/>
  <c r="B83" i="12" s="1"/>
  <c r="C88" i="4"/>
  <c r="B87" i="12" s="1"/>
  <c r="B109" i="12"/>
  <c r="C94" i="4"/>
  <c r="B93" i="12" s="1"/>
  <c r="E92" i="10" s="1"/>
  <c r="C6" i="4"/>
  <c r="B5" i="12" s="1"/>
  <c r="C74" i="4"/>
  <c r="B73" i="12" s="1"/>
  <c r="C78" i="4"/>
  <c r="B77" i="12" s="1"/>
  <c r="C101" i="4"/>
  <c r="B100" i="12" s="1"/>
  <c r="B104" i="12"/>
  <c r="C3" i="4"/>
  <c r="B2" i="12" s="1"/>
  <c r="C7" i="4"/>
  <c r="B6" i="12" s="1"/>
  <c r="E5" i="10" s="1"/>
  <c r="C11" i="4"/>
  <c r="B10" i="12" s="1"/>
  <c r="E9" i="10" s="1"/>
  <c r="C23" i="4"/>
  <c r="B22" i="12" s="1"/>
  <c r="E21" i="10" s="1"/>
  <c r="C27" i="4"/>
  <c r="B26" i="12" s="1"/>
  <c r="E25" i="10" s="1"/>
  <c r="C35" i="4"/>
  <c r="B34" i="12" s="1"/>
  <c r="C43" i="4"/>
  <c r="B42" i="12" s="1"/>
  <c r="C50" i="4"/>
  <c r="B49" i="12" s="1"/>
  <c r="C66" i="4"/>
  <c r="B65" i="12" s="1"/>
  <c r="C70" i="4"/>
  <c r="B69" i="12" s="1"/>
  <c r="E68" i="10" s="1"/>
  <c r="C100" i="4"/>
  <c r="B99" i="12" s="1"/>
  <c r="E98" i="10" s="1"/>
  <c r="B103" i="12"/>
  <c r="C20" i="4"/>
  <c r="B19" i="12" s="1"/>
  <c r="C36" i="4"/>
  <c r="B35" i="12" s="1"/>
  <c r="E34" i="10" s="1"/>
  <c r="C40" i="4"/>
  <c r="B39" i="12" s="1"/>
  <c r="E38" i="10" s="1"/>
  <c r="C59" i="4"/>
  <c r="B58" i="12" s="1"/>
  <c r="E57" i="10" s="1"/>
  <c r="C63" i="4"/>
  <c r="B62" i="12" s="1"/>
  <c r="E61" i="10" s="1"/>
  <c r="C86" i="4"/>
  <c r="B85" i="12" s="1"/>
  <c r="E84" i="10" s="1"/>
  <c r="C5" i="4"/>
  <c r="B4" i="12" s="1"/>
  <c r="E3" i="10" s="1"/>
  <c r="C52" i="4"/>
  <c r="B51" i="12" s="1"/>
  <c r="C56" i="4"/>
  <c r="B55" i="12" s="1"/>
  <c r="E54" i="10" s="1"/>
  <c r="C75" i="4"/>
  <c r="B74" i="12" s="1"/>
  <c r="E73" i="10" s="1"/>
  <c r="C9" i="4"/>
  <c r="B8" i="12" s="1"/>
  <c r="C17" i="4"/>
  <c r="B16" i="12" s="1"/>
  <c r="C37" i="4"/>
  <c r="B36" i="12" s="1"/>
  <c r="E35" i="10" s="1"/>
  <c r="C41" i="4"/>
  <c r="B40" i="12" s="1"/>
  <c r="E39" i="10" s="1"/>
  <c r="C91" i="4"/>
  <c r="B90" i="12" s="1"/>
  <c r="E89" i="10" s="1"/>
  <c r="C10" i="4"/>
  <c r="B9" i="12" s="1"/>
  <c r="C30" i="4"/>
  <c r="B29" i="12" s="1"/>
  <c r="C42" i="4"/>
  <c r="B41" i="12" s="1"/>
  <c r="C69" i="4"/>
  <c r="B68" i="12" s="1"/>
  <c r="E67" i="10" s="1"/>
  <c r="C73" i="4"/>
  <c r="B72" i="12" s="1"/>
  <c r="E71" i="10" s="1"/>
  <c r="C15" i="3"/>
  <c r="C16" i="3"/>
  <c r="C5" i="5"/>
  <c r="E4" i="12" s="1"/>
  <c r="M3" i="10" s="1"/>
  <c r="C9" i="5"/>
  <c r="E8" i="12" s="1"/>
  <c r="M7" i="10" s="1"/>
  <c r="C13" i="5"/>
  <c r="E12" i="12" s="1"/>
  <c r="M11" i="10" s="1"/>
  <c r="C17" i="5"/>
  <c r="E16" i="12" s="1"/>
  <c r="M15" i="10" s="1"/>
  <c r="C21" i="5"/>
  <c r="E20" i="12" s="1"/>
  <c r="M19" i="10" s="1"/>
  <c r="C25" i="5"/>
  <c r="E24" i="12" s="1"/>
  <c r="M23" i="10" s="1"/>
  <c r="C29" i="5"/>
  <c r="E28" i="12" s="1"/>
  <c r="M27" i="10" s="1"/>
  <c r="C33" i="5"/>
  <c r="E32" i="12" s="1"/>
  <c r="M31" i="10" s="1"/>
  <c r="C37" i="5"/>
  <c r="E36" i="12" s="1"/>
  <c r="M35" i="10" s="1"/>
  <c r="C41" i="5"/>
  <c r="E40" i="12" s="1"/>
  <c r="M39" i="10" s="1"/>
  <c r="C45" i="5"/>
  <c r="E44" i="12" s="1"/>
  <c r="M43" i="10" s="1"/>
  <c r="C49" i="5"/>
  <c r="E48" i="12" s="1"/>
  <c r="M47" i="10" s="1"/>
  <c r="C53" i="5"/>
  <c r="E52" i="12" s="1"/>
  <c r="M51" i="10" s="1"/>
  <c r="C57" i="5"/>
  <c r="E56" i="12" s="1"/>
  <c r="M55" i="10" s="1"/>
  <c r="C61" i="5"/>
  <c r="E60" i="12" s="1"/>
  <c r="M59" i="10" s="1"/>
  <c r="C65" i="5"/>
  <c r="E64" i="12" s="1"/>
  <c r="M63" i="10" s="1"/>
  <c r="C69" i="5"/>
  <c r="E68" i="12" s="1"/>
  <c r="M67" i="10" s="1"/>
  <c r="C73" i="5"/>
  <c r="E72" i="12" s="1"/>
  <c r="M71" i="10" s="1"/>
  <c r="C77" i="5"/>
  <c r="E76" i="12" s="1"/>
  <c r="M75" i="10" s="1"/>
  <c r="C81" i="5"/>
  <c r="E80" i="12" s="1"/>
  <c r="M79" i="10" s="1"/>
  <c r="C85" i="5"/>
  <c r="E84" i="12" s="1"/>
  <c r="M84" i="10" s="1"/>
  <c r="C89" i="5"/>
  <c r="E88" i="12" s="1"/>
  <c r="M88" i="10" s="1"/>
  <c r="C93" i="5"/>
  <c r="E92" i="12" s="1"/>
  <c r="M91" i="10" s="1"/>
  <c r="C97" i="5"/>
  <c r="E96" i="12" s="1"/>
  <c r="M95" i="10" s="1"/>
  <c r="C101" i="5"/>
  <c r="E100" i="12" s="1"/>
  <c r="M99" i="10" s="1"/>
  <c r="E104" i="12"/>
  <c r="E108" i="12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B51" i="3" s="1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C29" i="4"/>
  <c r="B28" i="12" s="1"/>
  <c r="E27" i="10" s="1"/>
  <c r="C8" i="4"/>
  <c r="B7" i="12" s="1"/>
  <c r="E6" i="10" s="1"/>
  <c r="C15" i="4"/>
  <c r="B14" i="12" s="1"/>
  <c r="E13" i="10" s="1"/>
  <c r="C48" i="4"/>
  <c r="B47" i="12" s="1"/>
  <c r="E46" i="10" s="1"/>
  <c r="C82" i="4"/>
  <c r="B81" i="12" s="1"/>
  <c r="C16" i="4"/>
  <c r="B15" i="12" s="1"/>
  <c r="C87" i="4"/>
  <c r="B86" i="12" s="1"/>
  <c r="C98" i="4"/>
  <c r="B97" i="12" s="1"/>
  <c r="E96" i="10" s="1"/>
  <c r="C8" i="3"/>
  <c r="C21" i="4"/>
  <c r="B20" i="12" s="1"/>
  <c r="E19" i="10" s="1"/>
  <c r="C13" i="4"/>
  <c r="B12" i="12" s="1"/>
  <c r="E11" i="10" s="1"/>
  <c r="C28" i="4"/>
  <c r="B27" i="12" s="1"/>
  <c r="E26" i="10" s="1"/>
  <c r="C39" i="4"/>
  <c r="B38" i="12" s="1"/>
  <c r="E37" i="10" s="1"/>
  <c r="C80" i="4"/>
  <c r="B79" i="12" s="1"/>
  <c r="C24" i="4"/>
  <c r="B23" i="12" s="1"/>
  <c r="E22" i="10" s="1"/>
  <c r="C31" i="4"/>
  <c r="B30" i="12" s="1"/>
  <c r="E29" i="10" s="1"/>
  <c r="C45" i="4"/>
  <c r="B44" i="12" s="1"/>
  <c r="C77" i="4"/>
  <c r="B76" i="12" s="1"/>
  <c r="E75" i="10" s="1"/>
  <c r="B108" i="12"/>
  <c r="C49" i="4"/>
  <c r="B48" i="12" s="1"/>
  <c r="E47" i="10" s="1"/>
  <c r="C60" i="4"/>
  <c r="B59" i="12" s="1"/>
  <c r="E58" i="10" s="1"/>
  <c r="C67" i="4"/>
  <c r="B66" i="12" s="1"/>
  <c r="E65" i="10" s="1"/>
  <c r="C81" i="4"/>
  <c r="B80" i="12" s="1"/>
  <c r="E79" i="10" s="1"/>
  <c r="C92" i="4"/>
  <c r="B91" i="12" s="1"/>
  <c r="C99" i="4"/>
  <c r="B98" i="12" s="1"/>
  <c r="E97" i="10" s="1"/>
  <c r="C64" i="4"/>
  <c r="B63" i="12" s="1"/>
  <c r="E62" i="10" s="1"/>
  <c r="C71" i="4"/>
  <c r="B70" i="12" s="1"/>
  <c r="E69" i="10" s="1"/>
  <c r="C96" i="4"/>
  <c r="B95" i="12" s="1"/>
  <c r="E94" i="10" s="1"/>
  <c r="B102" i="12"/>
  <c r="C61" i="4"/>
  <c r="B60" i="12" s="1"/>
  <c r="E59" i="10" s="1"/>
  <c r="C93" i="4"/>
  <c r="B92" i="12" s="1"/>
  <c r="C19" i="4"/>
  <c r="B18" i="12" s="1"/>
  <c r="E17" i="10" s="1"/>
  <c r="C33" i="4"/>
  <c r="B32" i="12" s="1"/>
  <c r="E31" i="10" s="1"/>
  <c r="C44" i="4"/>
  <c r="B43" i="12" s="1"/>
  <c r="E42" i="10" s="1"/>
  <c r="C51" i="4"/>
  <c r="B50" i="12" s="1"/>
  <c r="E49" i="10" s="1"/>
  <c r="C65" i="4"/>
  <c r="B64" i="12" s="1"/>
  <c r="C76" i="4"/>
  <c r="B75" i="12" s="1"/>
  <c r="E74" i="10" s="1"/>
  <c r="C83" i="4"/>
  <c r="B82" i="12" s="1"/>
  <c r="E81" i="10" s="1"/>
  <c r="C97" i="4"/>
  <c r="B96" i="12" s="1"/>
  <c r="E95" i="10" s="1"/>
  <c r="B107" i="12"/>
  <c r="C3" i="5"/>
  <c r="E2" i="12" s="1"/>
  <c r="M2" i="10" s="1"/>
  <c r="C7" i="3"/>
  <c r="B26" i="3"/>
  <c r="B44" i="3"/>
  <c r="B25" i="3"/>
  <c r="B31" i="3"/>
  <c r="B37" i="3"/>
  <c r="B33" i="3"/>
  <c r="B46" i="3"/>
  <c r="B30" i="3"/>
  <c r="B39" i="3"/>
  <c r="B35" i="3"/>
  <c r="B42" i="3"/>
  <c r="B43" i="3"/>
  <c r="B29" i="3"/>
  <c r="B47" i="3"/>
  <c r="B45" i="3"/>
  <c r="B34" i="3"/>
  <c r="B36" i="3"/>
  <c r="B32" i="3"/>
  <c r="C24" i="3"/>
  <c r="B38" i="3"/>
  <c r="M8" i="10" l="1"/>
  <c r="M72" i="10"/>
  <c r="M92" i="10"/>
  <c r="M16" i="10"/>
  <c r="M28" i="10"/>
  <c r="M76" i="10"/>
  <c r="M52" i="10"/>
  <c r="M100" i="10"/>
  <c r="M96" i="10"/>
  <c r="M12" i="10"/>
  <c r="M36" i="10"/>
  <c r="M56" i="10"/>
  <c r="M20" i="10"/>
  <c r="M4" i="10"/>
  <c r="M48" i="10"/>
  <c r="M24" i="10"/>
  <c r="M68" i="10"/>
  <c r="M40" i="10"/>
  <c r="M60" i="10"/>
  <c r="E43" i="10"/>
  <c r="E64" i="10"/>
  <c r="E86" i="10"/>
  <c r="E60" i="10"/>
  <c r="E30" i="10"/>
  <c r="E23" i="10"/>
  <c r="E15" i="10"/>
  <c r="E48" i="10"/>
  <c r="E82" i="10"/>
  <c r="E56" i="10"/>
  <c r="E10" i="10"/>
  <c r="E12" i="10"/>
  <c r="E85" i="10"/>
  <c r="E7" i="10"/>
  <c r="E41" i="10"/>
  <c r="E99" i="10"/>
  <c r="E70" i="10"/>
  <c r="E2" i="10"/>
  <c r="E16" i="10"/>
  <c r="E91" i="10"/>
  <c r="E14" i="10"/>
  <c r="E40" i="10"/>
  <c r="E33" i="10"/>
  <c r="E76" i="10"/>
  <c r="E66" i="10"/>
  <c r="E52" i="10"/>
  <c r="E24" i="10"/>
  <c r="E90" i="10"/>
  <c r="E78" i="10"/>
  <c r="E80" i="10"/>
  <c r="E28" i="10"/>
  <c r="E18" i="10"/>
  <c r="E72" i="10"/>
  <c r="E44" i="10"/>
  <c r="E20" i="10"/>
  <c r="E88" i="10"/>
  <c r="E63" i="10"/>
  <c r="E8" i="10"/>
  <c r="E50" i="10"/>
  <c r="E4" i="10"/>
  <c r="H6" i="3" s="1"/>
  <c r="E93" i="10"/>
  <c r="E36" i="10"/>
  <c r="E100" i="10"/>
  <c r="M87" i="10"/>
  <c r="M83" i="10"/>
  <c r="M80" i="10"/>
  <c r="A64" i="3"/>
  <c r="B64" i="3" s="1"/>
  <c r="C64" i="3" s="1"/>
  <c r="A48" i="3"/>
  <c r="B48" i="3" s="1"/>
  <c r="C48" i="3" s="1"/>
  <c r="E16" i="3"/>
  <c r="A56" i="3"/>
  <c r="B56" i="3" s="1"/>
  <c r="C56" i="3" s="1"/>
  <c r="A40" i="3"/>
  <c r="A28" i="3"/>
  <c r="E15" i="3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29" i="3"/>
  <c r="C44" i="3"/>
  <c r="C32" i="3"/>
  <c r="C42" i="3"/>
  <c r="C31" i="3"/>
  <c r="C35" i="3"/>
  <c r="C43" i="3"/>
  <c r="C33" i="3"/>
  <c r="C34" i="3"/>
  <c r="C36" i="3"/>
  <c r="C38" i="3"/>
  <c r="C25" i="3"/>
  <c r="C45" i="3"/>
  <c r="C30" i="3"/>
  <c r="C46" i="3"/>
  <c r="C47" i="3"/>
  <c r="B41" i="3"/>
  <c r="B27" i="3"/>
  <c r="C39" i="3"/>
  <c r="B28" i="3"/>
  <c r="C37" i="3"/>
  <c r="C26" i="3"/>
  <c r="B40" i="3"/>
  <c r="I7" i="3" l="1"/>
  <c r="H7" i="3"/>
  <c r="I6" i="3"/>
  <c r="C49" i="3"/>
  <c r="D19" i="3"/>
  <c r="D18" i="3"/>
  <c r="D17" i="3"/>
  <c r="C40" i="3"/>
  <c r="C28" i="3"/>
  <c r="C41" i="3"/>
  <c r="C27" i="3"/>
</calcChain>
</file>

<file path=xl/sharedStrings.xml><?xml version="1.0" encoding="utf-8"?>
<sst xmlns="http://schemas.openxmlformats.org/spreadsheetml/2006/main" count="1851" uniqueCount="1562">
  <si>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</si>
  <si>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</si>
  <si>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</si>
  <si>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</si>
  <si>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</si>
  <si>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</si>
  <si>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</si>
  <si>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</si>
  <si>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</si>
  <si>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</si>
  <si>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</si>
  <si>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</si>
  <si>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</si>
  <si>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</si>
  <si>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</si>
  <si>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</si>
  <si>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</si>
  <si>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</si>
  <si>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</si>
  <si>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</si>
  <si>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</si>
  <si>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</si>
  <si>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</si>
  <si>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</si>
  <si>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</si>
  <si>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</si>
  <si>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</si>
  <si>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</si>
  <si>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</si>
  <si>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</si>
  <si>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</si>
  <si>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</si>
  <si>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</si>
  <si>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</si>
  <si>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</si>
  <si>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</si>
  <si>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</si>
  <si>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</si>
  <si>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</si>
  <si>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</si>
  <si>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</si>
  <si>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</si>
  <si>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</si>
  <si>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</si>
  <si>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</si>
  <si>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</si>
  <si>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</si>
  <si>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</si>
  <si>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</si>
  <si>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</si>
  <si>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</si>
  <si>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</si>
  <si>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</si>
  <si>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</si>
  <si>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</si>
  <si>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</si>
  <si>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</si>
  <si>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</si>
  <si>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</si>
  <si>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</si>
  <si>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</si>
  <si>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</si>
  <si>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</si>
  <si>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</si>
  <si>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</si>
  <si>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</si>
  <si>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</si>
  <si>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</si>
  <si>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</si>
  <si>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</si>
  <si>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</si>
  <si>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</si>
  <si>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</si>
  <si>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</si>
  <si>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</si>
  <si>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</si>
  <si>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</si>
  <si>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</si>
  <si>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</si>
  <si>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</si>
  <si>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</si>
  <si>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</si>
  <si>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</si>
  <si>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</si>
  <si>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</si>
  <si>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</si>
  <si>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</si>
  <si>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</si>
  <si>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</si>
  <si>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</si>
  <si>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</si>
  <si>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</si>
  <si>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</si>
  <si>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</si>
  <si>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</si>
  <si>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</si>
  <si>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</si>
  <si>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</si>
  <si>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</si>
  <si>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</si>
  <si>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</si>
  <si>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</si>
  <si>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</si>
  <si>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</si>
  <si>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</si>
  <si>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</si>
  <si>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</si>
  <si>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</si>
  <si>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</si>
  <si>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</si>
  <si>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</si>
  <si>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</si>
  <si>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</si>
  <si>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</si>
  <si>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</si>
  <si>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</si>
  <si>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</si>
  <si>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</si>
  <si>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</si>
  <si>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</si>
  <si>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</si>
  <si>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</si>
  <si>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</si>
  <si>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</si>
  <si>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</si>
  <si>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</si>
  <si>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</si>
  <si>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</si>
  <si>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</si>
  <si>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</si>
  <si>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</si>
  <si>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</si>
  <si>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</si>
  <si>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</si>
  <si>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</si>
  <si>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</si>
  <si>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</si>
  <si>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</si>
  <si>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</si>
  <si>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</si>
  <si>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</si>
  <si>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</si>
  <si>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</si>
  <si>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</si>
  <si>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</si>
  <si>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</si>
  <si>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</si>
  <si>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</si>
  <si>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</si>
  <si>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</si>
  <si>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</si>
  <si>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</si>
  <si>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</si>
  <si>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</si>
  <si>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</si>
  <si>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</si>
  <si>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</si>
  <si>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</si>
  <si>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</si>
  <si>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</si>
  <si>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</si>
  <si>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</si>
  <si>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</si>
  <si>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</si>
  <si>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</si>
  <si>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</si>
  <si>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</si>
  <si>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</si>
  <si>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</si>
  <si>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</si>
  <si>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</si>
  <si>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</si>
  <si>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</si>
  <si>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</si>
  <si>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</si>
  <si>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</si>
  <si>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</si>
  <si>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</si>
  <si>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</si>
  <si>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</si>
  <si>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</si>
  <si>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</si>
  <si>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</si>
  <si>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</si>
  <si>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</si>
  <si>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</si>
  <si>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</si>
  <si>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</si>
  <si>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</si>
  <si>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</si>
  <si>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</si>
  <si>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</si>
  <si>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</si>
  <si>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</si>
  <si>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</si>
  <si>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</si>
  <si>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</si>
  <si>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</si>
  <si>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</si>
  <si>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</si>
  <si>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</si>
  <si>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</si>
  <si>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</si>
  <si>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</si>
  <si>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</si>
  <si>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</si>
  <si>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</si>
  <si>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</si>
  <si>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</si>
  <si>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</si>
  <si>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</si>
  <si>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</si>
  <si>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</si>
  <si>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</si>
  <si>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</si>
  <si>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</si>
  <si>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</si>
  <si>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</si>
  <si>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</si>
  <si>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</si>
  <si>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</si>
  <si>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</si>
  <si>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</si>
  <si>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</si>
  <si>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</si>
  <si>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</si>
  <si>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</si>
  <si>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</si>
  <si>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</si>
  <si>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</si>
  <si>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</si>
  <si>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</si>
  <si>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</si>
  <si>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</si>
  <si>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</si>
  <si>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</si>
  <si>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</si>
  <si>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</si>
  <si>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</si>
  <si>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</si>
  <si>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</si>
  <si>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</si>
  <si>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</si>
  <si>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</si>
  <si>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</si>
  <si>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</si>
  <si>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</si>
  <si>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</si>
  <si>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</si>
  <si>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</si>
  <si>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</si>
  <si>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</si>
  <si>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</si>
  <si>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</si>
  <si>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</si>
  <si>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</si>
  <si>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</si>
  <si>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</si>
  <si>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</si>
  <si>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</si>
  <si>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</si>
  <si>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</si>
  <si>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</si>
  <si>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</si>
  <si>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</si>
  <si>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</si>
  <si>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</si>
  <si>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</si>
  <si>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</si>
  <si>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</si>
  <si>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</si>
  <si>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</si>
  <si>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</si>
  <si>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</si>
  <si>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</si>
  <si>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</si>
  <si>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</si>
  <si>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</si>
  <si>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</si>
  <si>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</si>
  <si>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</si>
  <si>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</si>
  <si>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</si>
  <si>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</si>
  <si>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</si>
  <si>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</si>
  <si>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</si>
  <si>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</si>
  <si>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</si>
  <si>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</si>
  <si>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</si>
  <si>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</si>
  <si>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</si>
  <si>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</si>
  <si>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</si>
  <si>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</si>
  <si>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</si>
  <si>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</si>
  <si>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</si>
  <si>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</si>
  <si>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</si>
  <si>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</si>
  <si>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</si>
  <si>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</si>
  <si>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</si>
  <si>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</si>
  <si>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</si>
  <si>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</si>
  <si>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</si>
  <si>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</si>
  <si>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</si>
  <si>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</si>
  <si>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</si>
  <si>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</si>
  <si>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</si>
  <si>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</si>
  <si>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</si>
  <si>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</si>
  <si>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</si>
  <si>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</si>
  <si>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</si>
  <si>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</si>
  <si>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</si>
  <si>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</si>
  <si>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</si>
  <si>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</si>
  <si>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</si>
  <si>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</si>
  <si>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</si>
  <si>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</si>
  <si>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</si>
  <si>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</si>
  <si>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</si>
  <si>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</si>
  <si>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</si>
  <si>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</si>
  <si>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</si>
  <si>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</si>
  <si>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</si>
  <si>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</si>
  <si>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</si>
  <si>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</si>
  <si>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</si>
  <si>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</si>
  <si>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</si>
  <si>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</si>
  <si>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</si>
  <si>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</si>
  <si>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</si>
  <si>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</si>
  <si>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</si>
  <si>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</si>
  <si>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</si>
  <si>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</si>
  <si>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</si>
  <si>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</si>
  <si>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</si>
  <si>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</si>
  <si>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</si>
  <si>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</si>
  <si>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</si>
  <si>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</si>
  <si>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</si>
  <si>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</si>
  <si>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</si>
  <si>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</si>
  <si>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</si>
  <si>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</si>
  <si>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</si>
  <si>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</si>
  <si>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</si>
  <si>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</si>
  <si>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</si>
  <si>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</si>
  <si>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</si>
  <si>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</si>
  <si>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</si>
  <si>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</si>
  <si>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</si>
  <si>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</si>
  <si>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</si>
  <si>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</si>
  <si>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</si>
  <si>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</si>
  <si>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</si>
  <si>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</si>
  <si>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</si>
  <si>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</si>
  <si>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</si>
  <si>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</si>
  <si>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</si>
  <si>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</si>
  <si>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</si>
  <si>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</si>
  <si>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</si>
  <si>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</si>
  <si>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</si>
  <si>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</si>
  <si>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</si>
  <si>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</si>
  <si>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</si>
  <si>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</si>
  <si>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</si>
  <si>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</si>
  <si>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</si>
  <si>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</si>
  <si>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</si>
  <si>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</si>
  <si>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</si>
  <si>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</si>
  <si>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</si>
  <si>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</si>
  <si>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</si>
  <si>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</si>
  <si>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</si>
  <si>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</si>
  <si>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</si>
  <si>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</si>
  <si>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</si>
  <si>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</si>
  <si>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</si>
  <si>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</si>
  <si>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</si>
  <si>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</si>
  <si>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</si>
  <si>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</si>
  <si>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</si>
  <si>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</si>
  <si>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</si>
  <si>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</si>
  <si>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</si>
  <si>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</si>
  <si>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</si>
  <si>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</si>
  <si>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</si>
  <si>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</si>
  <si>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</si>
  <si>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</si>
  <si>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</si>
  <si>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</si>
  <si>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</si>
  <si>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</si>
  <si>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</si>
  <si>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</si>
  <si>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</si>
  <si>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</si>
  <si>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</si>
  <si>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</si>
  <si>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</si>
  <si>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</si>
  <si>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</si>
  <si>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</si>
  <si>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</si>
  <si>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</si>
  <si>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</si>
  <si>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</si>
  <si>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</si>
  <si>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</si>
  <si>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</si>
  <si>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</si>
  <si>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</si>
  <si>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</si>
  <si>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</si>
  <si>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</si>
  <si>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</si>
  <si>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</si>
  <si>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</si>
  <si>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</si>
  <si>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</si>
  <si>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</si>
  <si>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</si>
  <si>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</si>
  <si>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</si>
  <si>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</si>
  <si>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</si>
  <si>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</si>
  <si>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</si>
  <si>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</si>
  <si>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</si>
  <si>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</si>
  <si>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</si>
  <si>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</si>
  <si>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</si>
  <si>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</si>
  <si>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</si>
  <si>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</si>
  <si>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</si>
  <si>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</si>
  <si>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</si>
  <si>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</si>
  <si>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</si>
  <si>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</si>
  <si>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</si>
  <si>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</si>
  <si>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</si>
  <si>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</si>
  <si>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</si>
  <si>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</si>
  <si>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</si>
  <si>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</si>
  <si>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</si>
  <si>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</si>
  <si>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</si>
  <si>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</si>
  <si>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</si>
  <si>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</si>
  <si>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</si>
  <si>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</si>
  <si>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</si>
  <si>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</si>
  <si>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</si>
  <si>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</si>
  <si>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</si>
  <si>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</si>
  <si>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</si>
  <si>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</si>
  <si>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</si>
  <si>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</si>
  <si>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</si>
  <si>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</si>
  <si>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</si>
  <si>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</si>
  <si>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</si>
  <si>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</si>
  <si>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</si>
  <si>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</si>
  <si>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</si>
  <si>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</si>
  <si>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</si>
  <si>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</si>
  <si>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</si>
  <si>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</si>
  <si>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</si>
  <si>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</si>
  <si>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</si>
  <si>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</si>
  <si>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</si>
  <si>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</si>
  <si>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</si>
  <si>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</si>
  <si>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</si>
  <si>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</si>
  <si>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</si>
  <si>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</si>
  <si>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</si>
  <si>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</si>
  <si>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</si>
  <si>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</si>
  <si>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</si>
  <si>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</si>
  <si>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</si>
  <si>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</si>
  <si>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</si>
  <si>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</si>
  <si>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</si>
  <si>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</si>
  <si>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</si>
  <si>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</si>
  <si>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</si>
  <si>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</si>
  <si>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</si>
  <si>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</si>
  <si>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</si>
  <si>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</si>
  <si>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</si>
  <si>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</si>
  <si>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</si>
  <si>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</si>
  <si>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</si>
  <si>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</si>
  <si>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</si>
  <si>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</si>
  <si>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</si>
  <si>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</si>
  <si>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</si>
  <si>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</si>
  <si>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</si>
  <si>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</si>
  <si>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</si>
  <si>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</si>
  <si>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</si>
  <si>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</si>
  <si>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</si>
  <si>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</si>
  <si>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</si>
  <si>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</si>
  <si>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</si>
  <si>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</si>
  <si>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</si>
  <si>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</si>
  <si>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</si>
  <si>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</si>
  <si>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</si>
  <si>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</si>
  <si>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</si>
  <si>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</si>
  <si>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</si>
  <si>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</si>
  <si>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</si>
  <si>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</si>
  <si>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</si>
  <si>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</si>
  <si>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</si>
  <si>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</si>
  <si>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</si>
  <si>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</si>
  <si>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</si>
  <si>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</si>
  <si>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</si>
  <si>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</si>
  <si>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</si>
  <si>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</si>
  <si>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</si>
  <si>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</si>
  <si>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</si>
  <si>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</si>
  <si>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</si>
  <si>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</si>
  <si>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</si>
  <si>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</si>
  <si>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</si>
  <si>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</si>
  <si>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</si>
  <si>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</si>
  <si>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</si>
  <si>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</si>
  <si>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</si>
  <si>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</si>
  <si>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</si>
  <si>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</si>
  <si>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</si>
  <si>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</si>
  <si>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</si>
  <si>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</si>
  <si>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</si>
  <si>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</si>
  <si>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</si>
  <si>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</si>
  <si>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</si>
  <si>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</si>
  <si>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</si>
  <si>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</si>
  <si>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</si>
  <si>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</si>
  <si>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</si>
  <si>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</si>
  <si>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</si>
  <si>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</si>
  <si>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</si>
  <si>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</si>
  <si>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</si>
  <si>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</si>
  <si>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</si>
  <si>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</si>
  <si>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</si>
  <si>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</si>
  <si>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</si>
  <si>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</si>
  <si>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</si>
  <si>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</si>
  <si>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</si>
  <si>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</si>
  <si>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</si>
  <si>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</si>
  <si>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</si>
  <si>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</si>
  <si>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</si>
  <si>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</si>
  <si>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</si>
  <si>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</si>
  <si>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</si>
  <si>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</si>
  <si>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</si>
  <si>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</si>
  <si>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</si>
  <si>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</si>
  <si>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</si>
  <si>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</si>
  <si>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</si>
  <si>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</si>
  <si>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</si>
  <si>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</si>
  <si>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</si>
  <si>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</si>
  <si>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</si>
  <si>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</si>
  <si>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</si>
  <si>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</si>
  <si>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</si>
  <si>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</si>
  <si>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</si>
  <si>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</si>
  <si>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</si>
  <si>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</si>
  <si>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</si>
  <si>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</si>
  <si>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</si>
  <si>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</si>
  <si>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</si>
  <si>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</si>
  <si>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</si>
  <si>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</si>
  <si>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</si>
  <si>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</si>
  <si>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</si>
  <si>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</si>
  <si>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</si>
  <si>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</si>
  <si>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</si>
  <si>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</si>
  <si>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</si>
  <si>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</si>
  <si>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</si>
  <si>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</si>
  <si>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</si>
  <si>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</si>
  <si>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</si>
  <si>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</si>
  <si>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</si>
  <si>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</si>
  <si>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</si>
  <si>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</si>
  <si>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</si>
  <si>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</si>
  <si>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</si>
  <si>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</si>
  <si>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</si>
  <si>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</si>
  <si>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</si>
  <si>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</si>
  <si>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</si>
  <si>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</si>
  <si>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</si>
  <si>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</si>
  <si>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</si>
  <si>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</si>
  <si>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</si>
  <si>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</si>
  <si>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</si>
  <si>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</si>
  <si>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</si>
  <si>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</si>
  <si>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</si>
  <si>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</si>
  <si>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</si>
  <si>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</si>
  <si>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</si>
  <si>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</si>
  <si>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</si>
  <si>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</si>
  <si>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</si>
  <si>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</si>
  <si>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</si>
  <si>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</si>
  <si>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</si>
  <si>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</si>
  <si>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</si>
  <si>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</si>
  <si>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</si>
  <si>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</si>
  <si>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</si>
  <si>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</si>
  <si>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</si>
  <si>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</si>
  <si>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</si>
  <si>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</si>
  <si>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</si>
  <si>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</si>
  <si>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</si>
  <si>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</si>
  <si>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</si>
  <si>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</si>
  <si>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</si>
  <si>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</si>
  <si>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</si>
  <si>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</si>
  <si>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</si>
  <si>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</si>
  <si>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</si>
  <si>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</si>
  <si>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</si>
  <si>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</si>
  <si>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</si>
  <si>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</si>
  <si>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</si>
  <si>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</si>
  <si>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</si>
  <si>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</si>
  <si>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</si>
  <si>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</si>
  <si>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</si>
  <si>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</si>
  <si>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</si>
  <si>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</si>
  <si>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</si>
  <si>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</si>
  <si>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</si>
  <si>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</si>
  <si>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</si>
  <si>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</si>
  <si>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</si>
  <si>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</si>
  <si>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</si>
  <si>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</si>
  <si>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</si>
  <si>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</si>
  <si>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</si>
  <si>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</si>
  <si>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</si>
  <si>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</si>
  <si>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</si>
  <si>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</si>
  <si>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</si>
  <si>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</si>
  <si>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</si>
  <si>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</si>
  <si>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</si>
  <si>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</si>
  <si>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</si>
  <si>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</si>
  <si>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</si>
  <si>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</si>
  <si>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</si>
  <si>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</si>
  <si>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</si>
  <si>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</si>
  <si>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</si>
  <si>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</si>
  <si>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</si>
  <si>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</si>
  <si>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</si>
  <si>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</si>
  <si>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</si>
  <si>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</si>
  <si>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</si>
  <si>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</si>
  <si>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</si>
  <si>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</si>
  <si>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</si>
  <si>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</si>
  <si>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</si>
  <si>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</si>
  <si>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</si>
  <si>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</si>
  <si>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</si>
  <si>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</si>
  <si>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</si>
  <si>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</si>
  <si>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</si>
  <si>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</si>
  <si>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</si>
  <si>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</si>
  <si>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</si>
  <si>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</si>
  <si>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</si>
  <si>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</si>
  <si>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</si>
  <si>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</si>
  <si>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</si>
  <si>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</si>
  <si>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</si>
  <si>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</si>
  <si>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</si>
  <si>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</si>
  <si>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</si>
  <si>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</si>
  <si>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</si>
  <si>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</si>
  <si>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</si>
  <si>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</si>
  <si>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</si>
  <si>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</si>
  <si>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</si>
  <si>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</si>
  <si>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</si>
  <si>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</si>
  <si>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</si>
  <si>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</si>
  <si>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</si>
  <si>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</si>
  <si>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</si>
  <si>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</si>
  <si>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</si>
  <si>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</si>
  <si>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</si>
  <si>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</si>
  <si>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</si>
  <si>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</si>
  <si>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</si>
  <si>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</si>
  <si>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</si>
  <si>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</si>
  <si>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</si>
  <si>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</si>
  <si>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</si>
  <si>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</si>
  <si>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</si>
  <si>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</si>
  <si>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</si>
  <si>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</si>
  <si>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</si>
  <si>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</si>
  <si>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</si>
  <si>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</si>
  <si>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</si>
  <si>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</si>
  <si>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</si>
  <si>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</si>
  <si>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</si>
  <si>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</si>
  <si>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</si>
  <si>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</si>
  <si>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</si>
  <si>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</si>
  <si>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</si>
  <si>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</si>
  <si>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</si>
  <si>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</si>
  <si>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</si>
  <si>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</si>
  <si>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</si>
  <si>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</si>
  <si>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</si>
  <si>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</si>
  <si>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</si>
  <si>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</si>
  <si>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</si>
  <si>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</si>
  <si>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</si>
  <si>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</si>
  <si>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</si>
  <si>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</si>
  <si>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</si>
  <si>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</si>
  <si>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</si>
  <si>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</si>
  <si>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</si>
  <si>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</si>
  <si>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</si>
  <si>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</si>
  <si>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</si>
  <si>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</si>
  <si>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</si>
  <si>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</si>
  <si>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</si>
  <si>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</si>
  <si>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</si>
  <si>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</si>
  <si>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</si>
  <si>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</si>
  <si>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</si>
  <si>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</si>
  <si>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</si>
  <si>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</si>
  <si>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</si>
  <si>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</si>
  <si>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</si>
  <si>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</si>
  <si>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</si>
  <si>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</si>
  <si>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</si>
  <si>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</si>
  <si>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</si>
  <si>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</si>
  <si>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</si>
  <si>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</si>
  <si>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</si>
  <si>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</si>
  <si>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</si>
  <si>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</si>
  <si>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</si>
  <si>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</si>
  <si>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</si>
  <si>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</si>
  <si>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</si>
  <si>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</si>
  <si>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</si>
  <si>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</si>
  <si>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</si>
  <si>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</si>
  <si>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</si>
  <si>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</si>
  <si>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</si>
  <si>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</si>
  <si>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</si>
  <si>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</si>
  <si>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</si>
  <si>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</si>
  <si>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</si>
  <si>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</si>
  <si>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</si>
  <si>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</si>
  <si>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</si>
  <si>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</si>
  <si>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</si>
  <si>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</si>
  <si>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</si>
  <si>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</si>
  <si>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</si>
  <si>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</si>
  <si>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</si>
  <si>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</si>
  <si>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</si>
  <si>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</si>
  <si>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</si>
  <si>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</si>
  <si>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</si>
  <si>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</si>
  <si>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</si>
  <si>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</si>
  <si>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</si>
  <si>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</si>
  <si>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</si>
  <si>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</si>
  <si>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</si>
  <si>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</si>
  <si>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</si>
  <si>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</si>
  <si>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</si>
  <si>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</si>
  <si>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</si>
  <si>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</si>
  <si>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</si>
  <si>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</si>
  <si>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</si>
  <si>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</si>
  <si>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</si>
  <si>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</si>
  <si>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</si>
  <si>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</si>
  <si>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</si>
  <si>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</si>
  <si>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</si>
  <si>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</si>
  <si>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</si>
  <si>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</si>
  <si>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</si>
  <si>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</si>
  <si>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</si>
  <si>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</si>
  <si>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</si>
  <si>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</si>
  <si>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</si>
  <si>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</si>
  <si>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</si>
  <si>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</si>
  <si>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</si>
  <si>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</si>
  <si>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</si>
  <si>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</si>
  <si>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</si>
  <si>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</si>
  <si>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</si>
  <si>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</si>
  <si>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</si>
  <si>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</si>
  <si>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</si>
  <si>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</si>
  <si>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</si>
  <si>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</si>
  <si>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</si>
  <si>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</si>
  <si>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</si>
  <si>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</si>
  <si>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</si>
  <si>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</si>
  <si>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</si>
  <si>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</si>
  <si>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</si>
  <si>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</si>
  <si>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</si>
  <si>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</si>
  <si>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</si>
  <si>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</si>
  <si>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</si>
  <si>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</si>
  <si>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</si>
  <si>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</si>
  <si>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</si>
  <si>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</si>
  <si>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</si>
  <si>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</si>
  <si>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</si>
  <si>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</si>
  <si>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</si>
  <si>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</si>
  <si>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</si>
  <si>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</si>
  <si>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</si>
  <si>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</si>
  <si>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</si>
  <si>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</si>
  <si>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</si>
  <si>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</si>
  <si>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</si>
  <si>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</si>
  <si>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</si>
  <si>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</si>
  <si>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</si>
  <si>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</si>
  <si>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</si>
  <si>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</si>
  <si>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</si>
  <si>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</si>
  <si>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</si>
  <si>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</si>
  <si>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</si>
  <si>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</si>
  <si>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</si>
  <si>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</si>
  <si>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</si>
  <si>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</si>
  <si>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</si>
  <si>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</si>
  <si>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</si>
  <si>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</si>
  <si>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</si>
  <si>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</si>
  <si>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</si>
  <si>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</si>
  <si>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</si>
  <si>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</si>
  <si>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</si>
  <si>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</si>
  <si>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</si>
  <si>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</si>
  <si>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</si>
  <si>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</si>
  <si>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</si>
  <si>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</si>
  <si>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</si>
  <si>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</si>
  <si>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</si>
  <si>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</si>
  <si>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</si>
  <si>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</si>
  <si>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</si>
  <si>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</si>
  <si>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</si>
  <si>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</si>
  <si>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</si>
  <si>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</si>
  <si>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</si>
  <si>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</si>
  <si>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</si>
  <si>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</si>
  <si>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</si>
  <si>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</si>
  <si>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</si>
  <si>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</si>
  <si>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</si>
  <si>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</si>
  <si>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</si>
  <si>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</si>
  <si>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</si>
  <si>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</si>
  <si>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</si>
  <si>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</si>
  <si>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</si>
  <si>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</si>
  <si>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</si>
  <si>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</si>
  <si>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</si>
  <si>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</si>
  <si>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</si>
  <si>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</si>
  <si>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</si>
  <si>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</si>
  <si>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</si>
  <si>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</si>
  <si>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</si>
  <si>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</si>
  <si>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</si>
  <si>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</si>
  <si>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</si>
  <si>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</si>
  <si>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</si>
  <si>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</si>
  <si>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</si>
  <si>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</si>
  <si>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</si>
  <si>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</si>
  <si>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</si>
  <si>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</si>
  <si>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</si>
  <si>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</si>
  <si>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</si>
  <si>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</si>
  <si>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</si>
  <si>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</si>
  <si>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</si>
  <si>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</si>
  <si>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</si>
  <si>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</si>
  <si>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</si>
  <si>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</si>
  <si>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</si>
  <si>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</si>
  <si>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</si>
  <si>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</si>
  <si>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</si>
  <si>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</si>
  <si>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</si>
  <si>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</si>
  <si>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</si>
  <si>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</si>
  <si>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</si>
  <si>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</si>
  <si>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</si>
  <si>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</si>
  <si>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</si>
  <si>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</si>
  <si>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</si>
  <si>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</si>
  <si>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</si>
  <si>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</si>
  <si>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</si>
  <si>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</si>
  <si>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</si>
  <si>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</si>
  <si>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</si>
  <si>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</si>
  <si>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</si>
  <si>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</si>
  <si>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</si>
  <si>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</si>
  <si>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</si>
  <si>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</si>
  <si>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</si>
  <si>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</si>
  <si>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</si>
  <si>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</si>
  <si>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</si>
  <si>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</si>
  <si>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</si>
  <si>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</si>
  <si>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</si>
  <si>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</si>
  <si>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</si>
  <si>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</si>
  <si>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</si>
  <si>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</si>
  <si>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</si>
  <si>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</si>
  <si>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</si>
  <si>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</si>
  <si>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</si>
  <si>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</si>
  <si>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</si>
  <si>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</si>
  <si>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</si>
  <si>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</si>
  <si>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</si>
  <si>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</si>
  <si>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</si>
  <si>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</si>
  <si>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</si>
  <si>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</si>
  <si>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</si>
  <si>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</si>
  <si>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</si>
  <si>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</si>
  <si>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</si>
  <si>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</si>
  <si>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</si>
  <si>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</si>
  <si>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</si>
  <si>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</si>
  <si>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</si>
  <si>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</si>
  <si>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</si>
  <si>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</si>
  <si>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</si>
  <si>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</si>
  <si>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</si>
  <si>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</si>
  <si>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</si>
  <si>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</si>
  <si>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</si>
  <si>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</si>
  <si>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</si>
  <si>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</si>
  <si>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</si>
  <si>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</si>
  <si>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</si>
  <si>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</si>
  <si>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</si>
  <si>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</si>
  <si>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</si>
  <si>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</si>
  <si>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</si>
  <si>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</si>
  <si>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</si>
  <si>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</si>
  <si>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</si>
  <si>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</si>
  <si>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</si>
  <si>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</si>
  <si>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</si>
  <si>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</si>
  <si>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</si>
  <si>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</si>
  <si>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</si>
  <si>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</si>
  <si>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</si>
  <si>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</si>
  <si>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</si>
  <si>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</si>
  <si>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</si>
  <si>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</si>
  <si>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</si>
  <si>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</si>
  <si>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</si>
  <si>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</si>
  <si>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</si>
  <si>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</si>
  <si>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</si>
  <si>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</si>
  <si>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</si>
  <si>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</si>
  <si>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</si>
  <si>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</si>
  <si>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</si>
  <si>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</si>
  <si>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</si>
  <si>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</si>
  <si>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</si>
  <si>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</si>
  <si>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</si>
  <si>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</si>
  <si>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</si>
  <si>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</si>
  <si>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</si>
  <si>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</si>
  <si>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</si>
  <si>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</si>
  <si>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</si>
  <si>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</si>
  <si>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</si>
  <si>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</si>
  <si>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</si>
  <si>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</si>
  <si>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</si>
  <si>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</si>
  <si>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</si>
  <si>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</si>
  <si>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</si>
  <si>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</si>
  <si>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</si>
  <si>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</si>
  <si>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</si>
  <si>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</si>
  <si>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</si>
  <si>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</si>
  <si>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</si>
  <si>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</si>
  <si>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</si>
  <si>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</si>
  <si>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</si>
  <si>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</si>
  <si>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</si>
  <si>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</si>
  <si>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</si>
  <si>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</si>
  <si>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</si>
  <si>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</si>
  <si>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</si>
  <si>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</si>
  <si>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</si>
  <si>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</si>
  <si>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</si>
  <si>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</si>
  <si>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</si>
  <si>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</si>
  <si>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</si>
  <si>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</si>
  <si>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</si>
  <si>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</si>
  <si>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</si>
  <si>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</si>
  <si>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</si>
  <si>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</si>
  <si>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</si>
  <si>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</si>
  <si>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</si>
  <si>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</si>
  <si>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</si>
  <si>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</si>
  <si>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</si>
  <si>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</si>
  <si>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</si>
  <si>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</si>
  <si>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</si>
  <si>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</si>
  <si>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</si>
  <si>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</si>
  <si>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</si>
  <si>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</si>
  <si>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</si>
  <si>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</si>
  <si>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</si>
  <si>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</si>
  <si>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</si>
  <si>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</si>
  <si>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</si>
  <si>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</si>
  <si>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</si>
  <si>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</si>
  <si>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</si>
  <si>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</si>
  <si>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</si>
  <si>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</si>
  <si>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</si>
  <si>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</si>
  <si>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</si>
  <si>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</si>
  <si>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</si>
  <si>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</si>
  <si>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</si>
  <si>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</si>
  <si>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</si>
  <si>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</si>
  <si>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</si>
  <si>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</si>
  <si>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</si>
  <si>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</si>
  <si>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</si>
  <si>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</si>
  <si>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</si>
  <si>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</si>
  <si>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</si>
  <si>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</si>
  <si>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</si>
  <si>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</si>
  <si>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</si>
  <si>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</si>
  <si>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</si>
  <si>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</si>
  <si>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</si>
  <si>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</si>
  <si>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</si>
  <si>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</si>
  <si>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</si>
  <si>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</si>
  <si>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</si>
  <si>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</si>
  <si>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</si>
  <si>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</si>
  <si>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</si>
  <si>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</si>
  <si>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</si>
  <si>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</si>
  <si>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</si>
  <si>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</si>
  <si>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</si>
  <si>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</si>
  <si>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</si>
  <si>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</si>
  <si>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</si>
  <si>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</si>
  <si>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</si>
  <si>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</si>
  <si>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</si>
  <si>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</si>
  <si>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</si>
  <si>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</si>
  <si>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</si>
  <si>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</si>
  <si>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</si>
  <si>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</si>
  <si>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</si>
  <si>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</si>
  <si>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</si>
  <si>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</si>
  <si>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</si>
  <si>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</si>
  <si>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</si>
  <si>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</si>
  <si>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</si>
  <si>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</si>
  <si>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</si>
  <si>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</si>
  <si>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</si>
  <si>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</si>
  <si>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</si>
  <si>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</si>
  <si>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</si>
  <si>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</si>
  <si>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</si>
  <si>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</si>
  <si>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</si>
  <si>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</si>
  <si>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</si>
  <si>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</si>
  <si>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</si>
  <si>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</si>
  <si>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</si>
  <si>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</si>
  <si>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</si>
  <si>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</si>
  <si>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</si>
  <si>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</si>
  <si>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</si>
  <si>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</si>
  <si>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</si>
  <si>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</si>
  <si>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</si>
  <si>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</si>
  <si>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</si>
  <si>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</si>
  <si>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</si>
  <si>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</si>
  <si>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</si>
  <si>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https|||www.cnn.com|2018|11|19|politics|trump-combative-weekend-rocky-road|index.html.html</t>
  </si>
  <si>
    <t>Sentiment</t>
  </si>
  <si>
    <t>Positive</t>
  </si>
  <si>
    <t>Negative</t>
  </si>
  <si>
    <t>https|||ahvalnews.com|khashoggi-case|no-reason-hear-khashoggi-murder-recording-us-president.html</t>
  </si>
  <si>
    <t>https|||en.wikipedia.org|wiki|List_of_Presidents_of_the_United_States_by_net_worth.html</t>
  </si>
  <si>
    <t>https|||en.wikipedia.org|wiki|Seal_of_the_President_of_the_United_States.html</t>
  </si>
  <si>
    <t>https|||finance.yahoo.com|news|u-vice-president-vows-no-025015439.html.html</t>
  </si>
  <si>
    <t>https|||fox43.com|2018|11|18|vice-president-mike-pence-say-u-s-will-not-stand-for-the-murder-of-washington-post-journalist|.html</t>
  </si>
  <si>
    <t>https|||kr.usembassy.gov|education-culture|kids|us-presidents|1st-president-10th-president|.html</t>
  </si>
  <si>
    <t>https|||sputniknews.com|us|201811171069896612-lewinsky-clinton-affair|.html</t>
  </si>
  <si>
    <t>https|||thehill.com|hilltv|rising|403438-hayden-trump-deserves-the-respect-that-is-due-to-any-us-president.html</t>
  </si>
  <si>
    <t>https|||thehill.com|opinion|campaign|417240-some-of-us-midwesterners-think-maybe-amy-klobuchar-would-do-okay-as.html</t>
  </si>
  <si>
    <t>https|||www.abc.net.au|news|2018-11-19|women-voted-for-democrats-in-record-numbers-in-2018|10503668.html</t>
  </si>
  <si>
    <t>https|||www.amazon.com|US-President-Rubber-Ducks-pcs|dp|B007KPIZHI.html</t>
  </si>
  <si>
    <t>https|||www.apnews.com|3179a22c09714899aace1c8b6265e9c5.html</t>
  </si>
  <si>
    <t>https|||www.archives.gov|federal-register|electoral-college|provisions.html.html</t>
  </si>
  <si>
    <t>https|||www.bbc.com|news|entertainment-arts-46233352.html</t>
  </si>
  <si>
    <t>https|||www.bbc.com|news|world-us-canada-46243752.html</t>
  </si>
  <si>
    <t>https|||www.cnbc.com|2018|11|19|trade-war-what-happens-when-trump-meets-xi-jinping-at-argentina-g-20.html.html</t>
  </si>
  <si>
    <t>https|||www.cnn.com|2018|11|17|politics|trump-mike-pence-loyalty|index.html.html</t>
  </si>
  <si>
    <t>https|||www.cnn.com|2018|11|18|politics|finnish-president-trump-raking-forest-fires|index.html.html</t>
  </si>
  <si>
    <t>https|||www.dw.com|en|us-president-donald-trump-visits-california-wildfire-devastation|a-46342096.html</t>
  </si>
  <si>
    <t>https|||www.express.co.uk|news|world|1044524|Donald-Trump-news-Macron-speech-nationalism-twitter-NATO-defence-EU-army.html</t>
  </si>
  <si>
    <t>https|||www.forbes.com|sites|robertszczerba|2015|02|16|which-u-s-president-also-served-as-an-executioner|.html</t>
  </si>
  <si>
    <t>https|||www.hindustantimes.com|world-news|nikki-haley-to-be-trump-s-running-mate-in-2020-us-president-denies|story-g6YJNNavd7nPtdhEzSBz9M.html.html</t>
  </si>
  <si>
    <t>https|||www.independent.co.uk|topic|us-president.html</t>
  </si>
  <si>
    <t>https|||www.japantimes.co.jp|news|2018|11|19|asia-pacific|politics-diplomacy-asia-pacific|two-years-philippines-divorced-u-s-president-rodrigo-duterte-still-waiting-china-dividend|.html</t>
  </si>
  <si>
    <t>https|||www.law.cornell.edu|uscode|text|47|606.html</t>
  </si>
  <si>
    <t>https|||www.mprnews.org|story|2018|11|18|finlands-president-rakes-memory-source-trump-remark.html</t>
  </si>
  <si>
    <t>https|||www.msn.com|en-us|news|world|finnish-president-i-didnt-talk-to-trump-about-raking-to-prevent-wildfires|ar-BBPReW1.html</t>
  </si>
  <si>
    <t>https|||www.news18.com|news|world|would-give-myself-a-plus-trump-says-hes-doing-a-great-job-as-us-president-1942865.html.html</t>
  </si>
  <si>
    <t>https|||www.rferl.org|a|trump-pakistan-osama|29607940.html.html</t>
  </si>
  <si>
    <t>https|||www.sanluisobispo.com|news|state|california|article221861285.html.html</t>
  </si>
  <si>
    <t>https|||www.senate.gov|artandhistory|history|common|briefing|Vice_President.htm.html</t>
  </si>
  <si>
    <t>https|||www.senate.gov|artandhistory|history|minute|President_For_A_Day.htm.html</t>
  </si>
  <si>
    <t>https|||www.senate.gov|committees|SittingPresidentsVicePresidentsWhoHaveTestifiedBeforeCongressionalCommittees.htm.html</t>
  </si>
  <si>
    <t>https|||www.smithsonianmag.com|history|real-story-football-follows-president-everywhere-180952779|.html</t>
  </si>
  <si>
    <t>https|||www.thepeninsulaqatar.com|article|19|11|2018|Amir-condoles-with-US-President.html</t>
  </si>
  <si>
    <t>https|||www.u-s-history.com|pages|h579.html.html</t>
  </si>
  <si>
    <t>https|||www.usatoday.com|story|news|2018|11|17|trump-view-california-fire-devastation-he-blamed-forest-mismanagement|2037886002|.html</t>
  </si>
  <si>
    <t>https|||www.usatoday.com|story|news|politics|2018|11|16|trumps-epa-president-name-andrew-wheeler-permanent-chief|2026779002|.html</t>
  </si>
  <si>
    <t>https|||www.usnews.com|education|best-colleges|slideshows|us-presidents-who-were-leaders-of-colleges.html</t>
  </si>
  <si>
    <t>https|||www.usnews.com|news|world|articles|2018-11-18|finnish-president-says-he-briefed-trump-on-forest-monitoring.html</t>
  </si>
  <si>
    <t>https|||www.voanews.com|a|trump-gives-himself-an-a-plus-as-president|4663827.html.html</t>
  </si>
  <si>
    <t>http|||time.com|5458107|trump-northern-california-wildfire|.html</t>
  </si>
  <si>
    <t>http|||www.pewresearch.org|fact-tank|2018|10|09|how-the-world-views-the-u-s-and-its-president-in-9-charts|.html</t>
  </si>
  <si>
    <t>http|||www.yenisafak.com|en|news|us-president-refuses-to-hear-khashoggi-death-tape-3466711.html</t>
  </si>
  <si>
    <t>http|||www2.philly.com|philly|business|personal_finance|impeachment-nixon-clinton-trump-stock-market-democrat-gop-20181118.html.html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</si>
</sst>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1214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I66"/>
  <sheetViews>
    <sheetView topLeftCell="B1" workbookViewId="0">
      <selection activeCell="F6" sqref="F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6" width="10.83203125" style="5"/>
    <col min="7" max="7" width="12" style="5" bestFit="1" customWidth="1"/>
    <col min="8" max="16384" width="10.83203125" style="5"/>
  </cols>
  <sheetData>
    <row r="2" spans="2:9" x14ac:dyDescent="0.15">
      <c r="B2" s="5" t="s">
        <v>482</v>
      </c>
      <c r="C2" s="5">
        <f>COUNTA(Similarity!I:I)</f>
        <v>100</v>
      </c>
    </row>
    <row r="3" spans="2:9" x14ac:dyDescent="0.15">
      <c r="G3" s="16"/>
      <c r="H3" s="16"/>
      <c r="I3" s="16"/>
    </row>
    <row r="4" spans="2:9" x14ac:dyDescent="0.15">
      <c r="B4" s="16" t="s">
        <v>499</v>
      </c>
      <c r="C4" s="16"/>
      <c r="D4" s="14"/>
      <c r="G4" s="16" t="s">
        <v>1514</v>
      </c>
      <c r="H4" s="16"/>
      <c r="I4" s="16"/>
    </row>
    <row r="5" spans="2:9" x14ac:dyDescent="0.15">
      <c r="B5" s="5" t="s">
        <v>485</v>
      </c>
      <c r="C5" s="5">
        <f>COUNTIF(Similarity!1:1, "L")</f>
        <v>6</v>
      </c>
      <c r="H5" s="5" t="s">
        <v>1515</v>
      </c>
      <c r="I5" s="5" t="s">
        <v>1516</v>
      </c>
    </row>
    <row r="6" spans="2:9" x14ac:dyDescent="0.15">
      <c r="B6" s="5" t="s">
        <v>486</v>
      </c>
      <c r="C6" s="5">
        <f>COUNTIF(Similarity!1:1, "C")</f>
        <v>5</v>
      </c>
      <c r="G6" s="5" t="s">
        <v>472</v>
      </c>
      <c r="H6" s="5">
        <f>COUNTIFS(Sentiment!$E:$E, "Liberal",Sentiment!$F:$F, "Positive")</f>
        <v>65</v>
      </c>
      <c r="I6" s="5">
        <f>COUNTIFS(Sentiment!$E:$E, "Liberal",Sentiment!$F:$F, "Negative")</f>
        <v>2</v>
      </c>
    </row>
    <row r="7" spans="2:9" x14ac:dyDescent="0.15">
      <c r="B7" s="5" t="s">
        <v>487</v>
      </c>
      <c r="C7" s="6">
        <f>AVERAGE(Similarity!A:A)</f>
        <v>0.93412563686718086</v>
      </c>
      <c r="G7" s="5" t="s">
        <v>475</v>
      </c>
      <c r="H7" s="5">
        <f>COUNTIFS(Sentiment!$E:$E, "Conservative",Sentiment!$F:$F, "Positive")</f>
        <v>31</v>
      </c>
      <c r="I7" s="5">
        <f>COUNTIFS(Sentiment!$E:$E, "Conservative",Sentiment!$F:$F, "Negative")</f>
        <v>1</v>
      </c>
    </row>
    <row r="8" spans="2:9" x14ac:dyDescent="0.15">
      <c r="B8" s="5" t="s">
        <v>488</v>
      </c>
      <c r="C8" s="6">
        <f>AVERAGE(Similarity!B:B)</f>
        <v>0.92391057558559764</v>
      </c>
      <c r="E8" s="13">
        <f>C7-C8</f>
        <v>1.0215061281583226E-2</v>
      </c>
    </row>
    <row r="9" spans="2:9" x14ac:dyDescent="0.15">
      <c r="B9" s="5" t="s">
        <v>490</v>
      </c>
      <c r="C9" s="7">
        <f>COUNTIF(Similarity!C:C, "Conservative")</f>
        <v>32</v>
      </c>
      <c r="D9" s="9">
        <f>C9/$C$2</f>
        <v>0.32</v>
      </c>
    </row>
    <row r="10" spans="2:9" x14ac:dyDescent="0.15">
      <c r="B10" s="5" t="s">
        <v>491</v>
      </c>
      <c r="C10" s="7">
        <f>COUNTIF(Similarity!C:C, "Liberal")</f>
        <v>67</v>
      </c>
      <c r="D10" s="9">
        <f>C10/$C$2</f>
        <v>0.67</v>
      </c>
    </row>
    <row r="11" spans="2:9" x14ac:dyDescent="0.15">
      <c r="C11" s="7"/>
      <c r="D11" s="8"/>
    </row>
    <row r="12" spans="2:9" x14ac:dyDescent="0.15">
      <c r="B12" s="16" t="s">
        <v>498</v>
      </c>
      <c r="C12" s="16"/>
    </row>
    <row r="13" spans="2:9" x14ac:dyDescent="0.15">
      <c r="B13" s="5" t="s">
        <v>489</v>
      </c>
      <c r="C13" s="5">
        <f>COUNTIF(TermCount!1:1, "L")</f>
        <v>11</v>
      </c>
    </row>
    <row r="14" spans="2:9" x14ac:dyDescent="0.15">
      <c r="B14" s="5" t="s">
        <v>492</v>
      </c>
      <c r="C14" s="5">
        <f>COUNTIF(TermCount!1:1, "C")</f>
        <v>13</v>
      </c>
    </row>
    <row r="15" spans="2:9" x14ac:dyDescent="0.15">
      <c r="B15" s="5" t="s">
        <v>495</v>
      </c>
      <c r="C15" s="5">
        <f>SUM(TermCount!A:A)</f>
        <v>375</v>
      </c>
      <c r="E15" s="6">
        <f>C15/SUM(C15:C16)</f>
        <v>0.52228412256267409</v>
      </c>
    </row>
    <row r="16" spans="2:9" x14ac:dyDescent="0.15">
      <c r="B16" s="5" t="s">
        <v>496</v>
      </c>
      <c r="C16" s="5">
        <f>SUM(TermCount!B:B)</f>
        <v>343</v>
      </c>
      <c r="E16" s="6">
        <f>C16/SUM(C15:C16)</f>
        <v>0.47771587743732591</v>
      </c>
    </row>
    <row r="17" spans="1:4" x14ac:dyDescent="0.15">
      <c r="B17" s="5" t="s">
        <v>491</v>
      </c>
      <c r="C17" s="5">
        <f>COUNTIF(TermCount!C:C, "Liberal")</f>
        <v>23</v>
      </c>
      <c r="D17" s="15">
        <f>C17/SUM($C$17:$C$19)</f>
        <v>0.23232323232323232</v>
      </c>
    </row>
    <row r="18" spans="1:4" x14ac:dyDescent="0.15">
      <c r="B18" s="5" t="s">
        <v>490</v>
      </c>
      <c r="C18" s="5">
        <f>COUNTIF(TermCount!C:C, "Conservative")</f>
        <v>20</v>
      </c>
      <c r="D18" s="15">
        <f t="shared" ref="D18:D19" si="0">C18/SUM($C$17:$C$19)</f>
        <v>0.20202020202020202</v>
      </c>
    </row>
    <row r="19" spans="1:4" x14ac:dyDescent="0.15">
      <c r="B19" s="5" t="s">
        <v>500</v>
      </c>
      <c r="C19" s="5">
        <f>COUNTIF(TermCount!C:C, "Tie")</f>
        <v>56</v>
      </c>
      <c r="D19" s="15">
        <f t="shared" si="0"/>
        <v>0.56565656565656564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45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7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0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0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304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33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4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0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1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0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0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0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5">
    <mergeCell ref="B12:C12"/>
    <mergeCell ref="B22:C22"/>
    <mergeCell ref="B4:C4"/>
    <mergeCell ref="G3:I3"/>
    <mergeCell ref="G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101"/>
  <sheetViews>
    <sheetView topLeftCell="A86" workbookViewId="0">
      <selection activeCell="A102" sqref="A102:XFD110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I2">
        <v>0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0.95216454931679262</v>
      </c>
      <c r="B3">
        <f t="shared" ref="B3:B66" si="1">AVERAGE(P3:T3)</f>
        <v>0.95783894369524314</v>
      </c>
      <c r="C3" t="str">
        <f>IF(A3&gt;B3, "Liberal",  IF(B3&gt;A3,"Conservative","Tie"))</f>
        <v>Conservative</v>
      </c>
      <c r="E3" t="s">
        <v>470</v>
      </c>
      <c r="F3" s="2">
        <f>COUNTA(C:C)</f>
        <v>100</v>
      </c>
      <c r="G3" s="2"/>
      <c r="I3" t="s">
        <v>13</v>
      </c>
      <c r="J3">
        <v>0.95287719706396701</v>
      </c>
      <c r="K3">
        <v>0.93155855045518099</v>
      </c>
      <c r="L3">
        <v>0.97504943306157199</v>
      </c>
      <c r="M3">
        <v>0.94886385980689303</v>
      </c>
      <c r="N3">
        <v>0.94733677984193798</v>
      </c>
      <c r="O3">
        <v>0.95730147567120505</v>
      </c>
      <c r="P3">
        <v>0.95529896763199196</v>
      </c>
      <c r="Q3">
        <v>0.97287895243021805</v>
      </c>
      <c r="R3">
        <v>0.96918592205409604</v>
      </c>
      <c r="S3">
        <v>0.96178104623689897</v>
      </c>
      <c r="T3">
        <v>0.93004983012301101</v>
      </c>
    </row>
    <row r="4" spans="1:20" x14ac:dyDescent="0.2">
      <c r="A4">
        <f t="shared" si="0"/>
        <v>0.94897076023070159</v>
      </c>
      <c r="B4">
        <f t="shared" si="1"/>
        <v>0.9136817057875195</v>
      </c>
      <c r="C4" t="str">
        <f t="shared" ref="C4:C67" si="2">IF(A4&gt;B4, "Liberal",  IF(B4&gt;A4,"Conservative","Tie"))</f>
        <v>Liberal</v>
      </c>
      <c r="E4" t="s">
        <v>468</v>
      </c>
      <c r="F4" s="2">
        <f>COUNTIF(C:C, "Conservative")</f>
        <v>32</v>
      </c>
      <c r="G4" s="3">
        <f>F4/F3</f>
        <v>0.32</v>
      </c>
      <c r="I4" t="s">
        <v>1517</v>
      </c>
      <c r="J4">
        <v>0.95499044970615898</v>
      </c>
      <c r="K4">
        <v>0.95638960604892498</v>
      </c>
      <c r="L4">
        <v>0.90833527817394999</v>
      </c>
      <c r="M4">
        <v>0.96455393608038897</v>
      </c>
      <c r="N4">
        <v>0.95047146116649195</v>
      </c>
      <c r="O4">
        <v>0.95908383020829502</v>
      </c>
      <c r="P4">
        <v>0.95086661099076997</v>
      </c>
      <c r="Q4">
        <v>0.92452589523556705</v>
      </c>
      <c r="R4">
        <v>0.89299572239221103</v>
      </c>
      <c r="S4">
        <v>0.84746520171262096</v>
      </c>
      <c r="T4">
        <v>0.95255509860642895</v>
      </c>
    </row>
    <row r="5" spans="1:20" x14ac:dyDescent="0.2">
      <c r="A5">
        <f t="shared" si="0"/>
        <v>0.86844590184265125</v>
      </c>
      <c r="B5">
        <f t="shared" si="1"/>
        <v>0.8499428637710853</v>
      </c>
      <c r="C5" t="str">
        <f t="shared" si="2"/>
        <v>Liberal</v>
      </c>
      <c r="E5" t="s">
        <v>469</v>
      </c>
      <c r="F5" s="2">
        <f>COUNTIF(C:C, "Liberal")</f>
        <v>67</v>
      </c>
      <c r="G5" s="3">
        <f>F5/F3</f>
        <v>0.67</v>
      </c>
      <c r="I5" t="s">
        <v>39</v>
      </c>
      <c r="J5">
        <v>0.87021136076628403</v>
      </c>
      <c r="K5">
        <v>0.82999837236037999</v>
      </c>
      <c r="L5">
        <v>0.87893847062492902</v>
      </c>
      <c r="M5">
        <v>0.86067515104215897</v>
      </c>
      <c r="N5">
        <v>0.89720443391734195</v>
      </c>
      <c r="O5">
        <v>0.87364762234481397</v>
      </c>
      <c r="P5">
        <v>0.84218405699656296</v>
      </c>
      <c r="Q5">
        <v>0.86038292287039697</v>
      </c>
      <c r="R5">
        <v>0.85312334923258304</v>
      </c>
      <c r="S5">
        <v>0.85152801378981302</v>
      </c>
      <c r="T5">
        <v>0.84249597596607095</v>
      </c>
    </row>
    <row r="6" spans="1:20" x14ac:dyDescent="0.2">
      <c r="A6">
        <f t="shared" si="0"/>
        <v>0.91606550390942765</v>
      </c>
      <c r="B6">
        <f t="shared" si="1"/>
        <v>0.90628938668844727</v>
      </c>
      <c r="C6" t="str">
        <f t="shared" si="2"/>
        <v>Liberal</v>
      </c>
      <c r="I6" t="s">
        <v>1518</v>
      </c>
      <c r="J6">
        <v>0.91392695203680796</v>
      </c>
      <c r="K6">
        <v>0.88474615092069897</v>
      </c>
      <c r="L6">
        <v>0.91071677577861698</v>
      </c>
      <c r="M6">
        <v>0.91890580264024302</v>
      </c>
      <c r="N6">
        <v>0.93859314072405298</v>
      </c>
      <c r="O6">
        <v>0.92950420135614698</v>
      </c>
      <c r="P6">
        <v>0.92045232614811201</v>
      </c>
      <c r="Q6">
        <v>0.918271862896056</v>
      </c>
      <c r="R6">
        <v>0.89520346482341995</v>
      </c>
      <c r="S6">
        <v>0.87963287846021998</v>
      </c>
      <c r="T6">
        <v>0.91788640111442799</v>
      </c>
    </row>
    <row r="7" spans="1:20" x14ac:dyDescent="0.2">
      <c r="A7">
        <f t="shared" si="0"/>
        <v>0.96097341881269138</v>
      </c>
      <c r="B7">
        <f t="shared" si="1"/>
        <v>0.92849224933017493</v>
      </c>
      <c r="C7" t="str">
        <f t="shared" si="2"/>
        <v>Liberal</v>
      </c>
      <c r="I7" t="s">
        <v>40</v>
      </c>
      <c r="J7">
        <v>0.96838406864552695</v>
      </c>
      <c r="K7">
        <v>0.93555019992698696</v>
      </c>
      <c r="L7">
        <v>0.95110841485131303</v>
      </c>
      <c r="M7">
        <v>0.96669600941019995</v>
      </c>
      <c r="N7">
        <v>0.97284007739298295</v>
      </c>
      <c r="O7">
        <v>0.971261742649139</v>
      </c>
      <c r="P7">
        <v>0.94544590045994303</v>
      </c>
      <c r="Q7">
        <v>0.93995531452176395</v>
      </c>
      <c r="R7">
        <v>0.922623919449712</v>
      </c>
      <c r="S7">
        <v>0.90017429023698303</v>
      </c>
      <c r="T7">
        <v>0.93426182198247298</v>
      </c>
    </row>
    <row r="8" spans="1:20" x14ac:dyDescent="0.2">
      <c r="A8">
        <f t="shared" si="0"/>
        <v>0.94655214703140855</v>
      </c>
      <c r="B8">
        <f t="shared" si="1"/>
        <v>0.88564619474398643</v>
      </c>
      <c r="C8" t="str">
        <f t="shared" si="2"/>
        <v>Liberal</v>
      </c>
      <c r="I8" t="s">
        <v>1519</v>
      </c>
      <c r="J8">
        <v>0.96010559173934795</v>
      </c>
      <c r="K8">
        <v>0.93612305002299401</v>
      </c>
      <c r="L8">
        <v>0.899527362657216</v>
      </c>
      <c r="M8">
        <v>0.961884920160888</v>
      </c>
      <c r="N8">
        <v>0.96402723718251404</v>
      </c>
      <c r="O8">
        <v>0.95764472042549198</v>
      </c>
      <c r="P8">
        <v>0.92757794954997397</v>
      </c>
      <c r="Q8">
        <v>0.89195697755242098</v>
      </c>
      <c r="R8">
        <v>0.857642771565717</v>
      </c>
      <c r="S8">
        <v>0.81183863466359996</v>
      </c>
      <c r="T8">
        <v>0.93921464038822</v>
      </c>
    </row>
    <row r="9" spans="1:20" x14ac:dyDescent="0.2">
      <c r="A9">
        <f t="shared" si="0"/>
        <v>0.9769089490579792</v>
      </c>
      <c r="B9">
        <f t="shared" si="1"/>
        <v>0.95948282531630136</v>
      </c>
      <c r="C9" t="str">
        <f t="shared" si="2"/>
        <v>Liberal</v>
      </c>
      <c r="I9" t="s">
        <v>1520</v>
      </c>
      <c r="J9">
        <v>0.9788244855264</v>
      </c>
      <c r="K9">
        <v>0.96684145951106304</v>
      </c>
      <c r="L9">
        <v>0.96358345100124898</v>
      </c>
      <c r="M9">
        <v>0.98239187929015803</v>
      </c>
      <c r="N9">
        <v>0.98434231797131799</v>
      </c>
      <c r="O9">
        <v>0.98547010104768795</v>
      </c>
      <c r="P9">
        <v>0.97775698423201096</v>
      </c>
      <c r="Q9">
        <v>0.97129265684041799</v>
      </c>
      <c r="R9">
        <v>0.9539460623678</v>
      </c>
      <c r="S9">
        <v>0.92593562220932901</v>
      </c>
      <c r="T9">
        <v>0.96848280093194905</v>
      </c>
    </row>
    <row r="10" spans="1:20" x14ac:dyDescent="0.2">
      <c r="A10">
        <f t="shared" si="0"/>
        <v>0.97413105551451984</v>
      </c>
      <c r="B10">
        <f t="shared" si="1"/>
        <v>0.95662939501641697</v>
      </c>
      <c r="C10" t="str">
        <f t="shared" si="2"/>
        <v>Liberal</v>
      </c>
      <c r="I10" t="s">
        <v>1521</v>
      </c>
      <c r="J10">
        <v>0.97736027020417704</v>
      </c>
      <c r="K10">
        <v>0.97410243725597201</v>
      </c>
      <c r="L10">
        <v>0.95858035964837995</v>
      </c>
      <c r="M10">
        <v>0.98123826771059297</v>
      </c>
      <c r="N10">
        <v>0.97068552994548596</v>
      </c>
      <c r="O10">
        <v>0.98281946832251099</v>
      </c>
      <c r="P10">
        <v>0.980548097562147</v>
      </c>
      <c r="Q10">
        <v>0.97151579801131305</v>
      </c>
      <c r="R10">
        <v>0.95231565184786204</v>
      </c>
      <c r="S10">
        <v>0.91770501832517604</v>
      </c>
      <c r="T10">
        <v>0.96106240933558695</v>
      </c>
    </row>
    <row r="11" spans="1:20" x14ac:dyDescent="0.2">
      <c r="A11">
        <f t="shared" si="0"/>
        <v>0.97357652147596718</v>
      </c>
      <c r="B11">
        <f t="shared" si="1"/>
        <v>0.96074449288086572</v>
      </c>
      <c r="C11" t="str">
        <f t="shared" si="2"/>
        <v>Liberal</v>
      </c>
      <c r="I11" t="s">
        <v>50</v>
      </c>
      <c r="J11">
        <v>0.97739260707193198</v>
      </c>
      <c r="K11">
        <v>0.96031453960797297</v>
      </c>
      <c r="L11">
        <v>0.96917130310565403</v>
      </c>
      <c r="M11">
        <v>0.98325859307546404</v>
      </c>
      <c r="N11">
        <v>0.96991834418859402</v>
      </c>
      <c r="O11">
        <v>0.98140374180618595</v>
      </c>
      <c r="P11">
        <v>0.98309851286735295</v>
      </c>
      <c r="Q11">
        <v>0.97446350528834003</v>
      </c>
      <c r="R11">
        <v>0.95546300137095996</v>
      </c>
      <c r="S11">
        <v>0.930121146047305</v>
      </c>
      <c r="T11">
        <v>0.96057629883037099</v>
      </c>
    </row>
    <row r="12" spans="1:20" x14ac:dyDescent="0.2">
      <c r="A12">
        <f t="shared" si="0"/>
        <v>0.88985828958190794</v>
      </c>
      <c r="B12">
        <f t="shared" si="1"/>
        <v>0.91047937036210858</v>
      </c>
      <c r="C12" t="str">
        <f t="shared" si="2"/>
        <v>Conservative</v>
      </c>
      <c r="I12" t="s">
        <v>51</v>
      </c>
      <c r="J12">
        <v>0.88489467606669503</v>
      </c>
      <c r="K12">
        <v>0.84485783608269505</v>
      </c>
      <c r="L12">
        <v>0.94438180273902494</v>
      </c>
      <c r="M12">
        <v>0.88033654689900398</v>
      </c>
      <c r="N12">
        <v>0.88570390081496497</v>
      </c>
      <c r="O12">
        <v>0.89897497488906397</v>
      </c>
      <c r="P12">
        <v>0.891520239245849</v>
      </c>
      <c r="Q12">
        <v>0.92905017099139597</v>
      </c>
      <c r="R12">
        <v>0.93644168810661199</v>
      </c>
      <c r="S12">
        <v>0.95616014387773895</v>
      </c>
      <c r="T12">
        <v>0.83922460958894696</v>
      </c>
    </row>
    <row r="13" spans="1:20" x14ac:dyDescent="0.2">
      <c r="A13">
        <f t="shared" si="0"/>
        <v>0.94426919294873335</v>
      </c>
      <c r="B13">
        <f t="shared" si="1"/>
        <v>0.94054200025814527</v>
      </c>
      <c r="C13" t="str">
        <f t="shared" si="2"/>
        <v>Liberal</v>
      </c>
      <c r="I13" t="s">
        <v>52</v>
      </c>
      <c r="J13">
        <v>0.94717072615416598</v>
      </c>
      <c r="K13">
        <v>0.94981693632659603</v>
      </c>
      <c r="L13">
        <v>0.93356845122670096</v>
      </c>
      <c r="M13">
        <v>0.93936644491131904</v>
      </c>
      <c r="N13">
        <v>0.95246206750129703</v>
      </c>
      <c r="O13">
        <v>0.94323053157232095</v>
      </c>
      <c r="P13">
        <v>0.95383408732168895</v>
      </c>
      <c r="Q13">
        <v>0.94961711328939102</v>
      </c>
      <c r="R13">
        <v>0.94718543996407401</v>
      </c>
      <c r="S13">
        <v>0.91606201174693003</v>
      </c>
      <c r="T13">
        <v>0.93601134896864202</v>
      </c>
    </row>
    <row r="14" spans="1:20" x14ac:dyDescent="0.2">
      <c r="A14">
        <f t="shared" si="0"/>
        <v>0.94051217379301988</v>
      </c>
      <c r="B14">
        <f t="shared" si="1"/>
        <v>0.91429027281799036</v>
      </c>
      <c r="C14" t="str">
        <f t="shared" si="2"/>
        <v>Liberal</v>
      </c>
      <c r="I14" t="s">
        <v>53</v>
      </c>
      <c r="J14">
        <v>0.94798346165457803</v>
      </c>
      <c r="K14">
        <v>0.95528977501757295</v>
      </c>
      <c r="L14">
        <v>0.90383203000193302</v>
      </c>
      <c r="M14">
        <v>0.94087899368102601</v>
      </c>
      <c r="N14">
        <v>0.95734025391421496</v>
      </c>
      <c r="O14">
        <v>0.93774852848879398</v>
      </c>
      <c r="P14">
        <v>0.93677274027934598</v>
      </c>
      <c r="Q14">
        <v>0.91538935768155105</v>
      </c>
      <c r="R14">
        <v>0.90334376559026297</v>
      </c>
      <c r="S14">
        <v>0.85906934123364698</v>
      </c>
      <c r="T14">
        <v>0.95687615930514502</v>
      </c>
    </row>
    <row r="15" spans="1:20" x14ac:dyDescent="0.2">
      <c r="A15">
        <f t="shared" si="0"/>
        <v>0.9176850178184407</v>
      </c>
      <c r="B15">
        <f t="shared" si="1"/>
        <v>0.93650615343759236</v>
      </c>
      <c r="C15" t="str">
        <f t="shared" si="2"/>
        <v>Conservative</v>
      </c>
      <c r="I15" t="s">
        <v>1522</v>
      </c>
      <c r="J15">
        <v>0.91450853514774599</v>
      </c>
      <c r="K15">
        <v>0.87830261238368501</v>
      </c>
      <c r="L15">
        <v>0.97141753140598097</v>
      </c>
      <c r="M15">
        <v>0.91426075489251901</v>
      </c>
      <c r="N15">
        <v>0.90097864704109798</v>
      </c>
      <c r="O15">
        <v>0.92664202603961499</v>
      </c>
      <c r="P15">
        <v>0.92138226472748697</v>
      </c>
      <c r="Q15">
        <v>0.95890260814753603</v>
      </c>
      <c r="R15">
        <v>0.96222292462178605</v>
      </c>
      <c r="S15">
        <v>0.97556296737056902</v>
      </c>
      <c r="T15">
        <v>0.86446000232058395</v>
      </c>
    </row>
    <row r="16" spans="1:20" x14ac:dyDescent="0.2">
      <c r="A16">
        <f t="shared" si="0"/>
        <v>0.95443597296465665</v>
      </c>
      <c r="B16">
        <f t="shared" si="1"/>
        <v>0.95182845861164334</v>
      </c>
      <c r="C16" t="str">
        <f t="shared" si="2"/>
        <v>Liberal</v>
      </c>
      <c r="I16" t="s">
        <v>63</v>
      </c>
      <c r="J16">
        <v>0.95289452876761804</v>
      </c>
      <c r="K16">
        <v>0.92808135650027501</v>
      </c>
      <c r="L16">
        <v>0.96588887738482399</v>
      </c>
      <c r="M16">
        <v>0.95925267902059697</v>
      </c>
      <c r="N16">
        <v>0.95754279532717501</v>
      </c>
      <c r="O16">
        <v>0.96295560078745102</v>
      </c>
      <c r="P16">
        <v>0.96433465891233505</v>
      </c>
      <c r="Q16">
        <v>0.96618133590535105</v>
      </c>
      <c r="R16">
        <v>0.94925395823374703</v>
      </c>
      <c r="S16">
        <v>0.93541226667340904</v>
      </c>
      <c r="T16">
        <v>0.94396007333337395</v>
      </c>
    </row>
    <row r="17" spans="1:20" x14ac:dyDescent="0.2">
      <c r="A17">
        <f t="shared" si="0"/>
        <v>0.91678952688563031</v>
      </c>
      <c r="B17">
        <f t="shared" si="1"/>
        <v>0.85857593285995493</v>
      </c>
      <c r="C17" t="str">
        <f t="shared" si="2"/>
        <v>Liberal</v>
      </c>
      <c r="I17" t="s">
        <v>796</v>
      </c>
      <c r="J17">
        <v>0.93206504243228205</v>
      </c>
      <c r="K17">
        <v>0.92474326289888198</v>
      </c>
      <c r="L17">
        <v>0.84445680086949904</v>
      </c>
      <c r="M17">
        <v>0.94003858288868802</v>
      </c>
      <c r="N17">
        <v>0.93137248429167996</v>
      </c>
      <c r="O17">
        <v>0.92806098793275105</v>
      </c>
      <c r="P17">
        <v>0.91741909107402897</v>
      </c>
      <c r="Q17">
        <v>0.85975895261106805</v>
      </c>
      <c r="R17">
        <v>0.82334596969721596</v>
      </c>
      <c r="S17">
        <v>0.75851709094472897</v>
      </c>
      <c r="T17">
        <v>0.93383855997273202</v>
      </c>
    </row>
    <row r="18" spans="1:20" x14ac:dyDescent="0.2">
      <c r="A18">
        <f t="shared" si="0"/>
        <v>0.97219792875975097</v>
      </c>
      <c r="B18">
        <f t="shared" si="1"/>
        <v>0.96324411548990341</v>
      </c>
      <c r="C18" t="str">
        <f t="shared" si="2"/>
        <v>Liberal</v>
      </c>
      <c r="I18" t="s">
        <v>1523</v>
      </c>
      <c r="J18">
        <v>0.97382513136229998</v>
      </c>
      <c r="K18">
        <v>0.961386059108577</v>
      </c>
      <c r="L18">
        <v>0.96615419928076396</v>
      </c>
      <c r="M18">
        <v>0.97936119253290499</v>
      </c>
      <c r="N18">
        <v>0.97153038635859501</v>
      </c>
      <c r="O18">
        <v>0.98093060391536502</v>
      </c>
      <c r="P18">
        <v>0.98835295273599999</v>
      </c>
      <c r="Q18">
        <v>0.97446941714256596</v>
      </c>
      <c r="R18">
        <v>0.95836113663126699</v>
      </c>
      <c r="S18">
        <v>0.93041364527427395</v>
      </c>
      <c r="T18">
        <v>0.96462342566541004</v>
      </c>
    </row>
    <row r="19" spans="1:20" x14ac:dyDescent="0.2">
      <c r="A19">
        <f t="shared" si="0"/>
        <v>0.97151144264863254</v>
      </c>
      <c r="B19">
        <f t="shared" si="1"/>
        <v>0.94801519036426707</v>
      </c>
      <c r="C19" t="str">
        <f t="shared" si="2"/>
        <v>Liberal</v>
      </c>
      <c r="I19" t="s">
        <v>1524</v>
      </c>
      <c r="J19">
        <v>0.97496848810951098</v>
      </c>
      <c r="K19">
        <v>0.95777143497829298</v>
      </c>
      <c r="L19">
        <v>0.95706752557727404</v>
      </c>
      <c r="M19">
        <v>0.97940390340757699</v>
      </c>
      <c r="N19">
        <v>0.97704900805956496</v>
      </c>
      <c r="O19">
        <v>0.98280829575957596</v>
      </c>
      <c r="P19">
        <v>0.97330049841152499</v>
      </c>
      <c r="Q19">
        <v>0.96142048657924895</v>
      </c>
      <c r="R19">
        <v>0.94053068918230698</v>
      </c>
      <c r="S19">
        <v>0.90818432953546602</v>
      </c>
      <c r="T19">
        <v>0.95663994811278896</v>
      </c>
    </row>
    <row r="20" spans="1:20" x14ac:dyDescent="0.2">
      <c r="A20">
        <f t="shared" si="0"/>
        <v>0.97394160682093833</v>
      </c>
      <c r="B20">
        <f t="shared" si="1"/>
        <v>0.96903232195559919</v>
      </c>
      <c r="C20" t="str">
        <f t="shared" si="2"/>
        <v>Liberal</v>
      </c>
      <c r="I20" t="s">
        <v>1525</v>
      </c>
      <c r="J20">
        <v>0.97221219685316296</v>
      </c>
      <c r="K20">
        <v>0.95868889243976896</v>
      </c>
      <c r="L20">
        <v>0.97088868854972099</v>
      </c>
      <c r="M20">
        <v>0.97900530701127597</v>
      </c>
      <c r="N20">
        <v>0.97757539580762598</v>
      </c>
      <c r="O20">
        <v>0.98527916026407503</v>
      </c>
      <c r="P20">
        <v>0.98744890832777199</v>
      </c>
      <c r="Q20">
        <v>0.98193902713056502</v>
      </c>
      <c r="R20">
        <v>0.96477028240260898</v>
      </c>
      <c r="S20">
        <v>0.94216392130969695</v>
      </c>
      <c r="T20">
        <v>0.96883947060735298</v>
      </c>
    </row>
    <row r="21" spans="1:20" x14ac:dyDescent="0.2">
      <c r="A21">
        <f t="shared" si="0"/>
        <v>0.925307670465498</v>
      </c>
      <c r="B21">
        <f t="shared" si="1"/>
        <v>0.9171625549914596</v>
      </c>
      <c r="C21" t="str">
        <f t="shared" si="2"/>
        <v>Liberal</v>
      </c>
      <c r="I21" t="s">
        <v>819</v>
      </c>
      <c r="J21">
        <v>0.92356396429959997</v>
      </c>
      <c r="K21">
        <v>0.91447232276005597</v>
      </c>
      <c r="L21">
        <v>0.89997705701842001</v>
      </c>
      <c r="M21">
        <v>0.93074511552238604</v>
      </c>
      <c r="N21">
        <v>0.951147815998726</v>
      </c>
      <c r="O21">
        <v>0.93193974719380002</v>
      </c>
      <c r="P21">
        <v>0.93873519208830003</v>
      </c>
      <c r="Q21">
        <v>0.91574191696468499</v>
      </c>
      <c r="R21">
        <v>0.89001933523115395</v>
      </c>
      <c r="S21">
        <v>0.85949863075675303</v>
      </c>
      <c r="T21">
        <v>0.98181769991640599</v>
      </c>
    </row>
    <row r="22" spans="1:20" x14ac:dyDescent="0.2">
      <c r="A22">
        <f t="shared" si="0"/>
        <v>0.9427118649250138</v>
      </c>
      <c r="B22">
        <f t="shared" si="1"/>
        <v>0.897921788735351</v>
      </c>
      <c r="C22" t="str">
        <f t="shared" si="2"/>
        <v>Liberal</v>
      </c>
      <c r="I22" t="s">
        <v>1526</v>
      </c>
      <c r="J22">
        <v>0.95211235741952105</v>
      </c>
      <c r="K22">
        <v>0.95125339102053297</v>
      </c>
      <c r="L22">
        <v>0.88447677287139603</v>
      </c>
      <c r="M22">
        <v>0.95884967821631495</v>
      </c>
      <c r="N22">
        <v>0.95655380101829102</v>
      </c>
      <c r="O22">
        <v>0.953025189004027</v>
      </c>
      <c r="P22">
        <v>0.94756742831466401</v>
      </c>
      <c r="Q22">
        <v>0.90384147121776304</v>
      </c>
      <c r="R22">
        <v>0.87150976929315505</v>
      </c>
      <c r="S22">
        <v>0.81299904289997704</v>
      </c>
      <c r="T22">
        <v>0.95369123195119598</v>
      </c>
    </row>
    <row r="23" spans="1:20" x14ac:dyDescent="0.2">
      <c r="A23">
        <f t="shared" si="0"/>
        <v>0.97190392279393667</v>
      </c>
      <c r="B23">
        <f t="shared" si="1"/>
        <v>0.9465961815282089</v>
      </c>
      <c r="C23" t="str">
        <f t="shared" si="2"/>
        <v>Liberal</v>
      </c>
      <c r="I23" t="s">
        <v>571</v>
      </c>
      <c r="J23">
        <v>0.97481229677378201</v>
      </c>
      <c r="K23">
        <v>0.96177081574761802</v>
      </c>
      <c r="L23">
        <v>0.94940378226644395</v>
      </c>
      <c r="M23">
        <v>0.98238257130626305</v>
      </c>
      <c r="N23">
        <v>0.98184922773660799</v>
      </c>
      <c r="O23">
        <v>0.981204842932906</v>
      </c>
      <c r="P23">
        <v>0.97854910344655699</v>
      </c>
      <c r="Q23">
        <v>0.95641142221154896</v>
      </c>
      <c r="R23">
        <v>0.93326583993351397</v>
      </c>
      <c r="S23">
        <v>0.89568273912345497</v>
      </c>
      <c r="T23">
        <v>0.96907180292596995</v>
      </c>
    </row>
    <row r="24" spans="1:20" x14ac:dyDescent="0.2">
      <c r="A24">
        <f t="shared" si="0"/>
        <v>0.92536895680432452</v>
      </c>
      <c r="B24">
        <f t="shared" si="1"/>
        <v>0.91800409200694033</v>
      </c>
      <c r="C24" t="str">
        <f t="shared" si="2"/>
        <v>Liberal</v>
      </c>
      <c r="I24" t="s">
        <v>1527</v>
      </c>
      <c r="J24">
        <v>0.92398228853902298</v>
      </c>
      <c r="K24">
        <v>0.89673766226962304</v>
      </c>
      <c r="L24">
        <v>0.92695510963531702</v>
      </c>
      <c r="M24">
        <v>0.92280336058192203</v>
      </c>
      <c r="N24">
        <v>0.94899937075529495</v>
      </c>
      <c r="O24">
        <v>0.93273594904476698</v>
      </c>
      <c r="P24">
        <v>0.93396227232267903</v>
      </c>
      <c r="Q24">
        <v>0.925612818937397</v>
      </c>
      <c r="R24">
        <v>0.90389513645815101</v>
      </c>
      <c r="S24">
        <v>0.88700973418982199</v>
      </c>
      <c r="T24">
        <v>0.93954049812665297</v>
      </c>
    </row>
    <row r="25" spans="1:20" x14ac:dyDescent="0.2">
      <c r="A25">
        <f t="shared" si="0"/>
        <v>0.97108311640299716</v>
      </c>
      <c r="B25">
        <f t="shared" si="1"/>
        <v>0.96381003834469658</v>
      </c>
      <c r="C25" t="str">
        <f t="shared" si="2"/>
        <v>Liberal</v>
      </c>
      <c r="I25" t="s">
        <v>1528</v>
      </c>
      <c r="J25">
        <v>0.96828731572381799</v>
      </c>
      <c r="K25">
        <v>0.95569409998627997</v>
      </c>
      <c r="L25">
        <v>0.96403255133337296</v>
      </c>
      <c r="M25">
        <v>0.97755995386658101</v>
      </c>
      <c r="N25">
        <v>0.97578450509594505</v>
      </c>
      <c r="O25">
        <v>0.98514027241198598</v>
      </c>
      <c r="P25">
        <v>0.98413526024875397</v>
      </c>
      <c r="Q25">
        <v>0.97554046298197405</v>
      </c>
      <c r="R25">
        <v>0.95868479403558704</v>
      </c>
      <c r="S25">
        <v>0.93399693181173704</v>
      </c>
      <c r="T25">
        <v>0.96669274264543104</v>
      </c>
    </row>
    <row r="26" spans="1:20" x14ac:dyDescent="0.2">
      <c r="A26">
        <f t="shared" si="0"/>
        <v>0.91227101337168459</v>
      </c>
      <c r="B26">
        <f t="shared" si="1"/>
        <v>0.84267162335825851</v>
      </c>
      <c r="C26" t="str">
        <f t="shared" si="2"/>
        <v>Liberal</v>
      </c>
      <c r="I26" t="s">
        <v>1529</v>
      </c>
      <c r="J26">
        <v>0.92408058255277403</v>
      </c>
      <c r="K26">
        <v>0.89543319974973901</v>
      </c>
      <c r="L26">
        <v>0.86569139054006194</v>
      </c>
      <c r="M26">
        <v>0.93280323416706701</v>
      </c>
      <c r="N26">
        <v>0.93159688117651795</v>
      </c>
      <c r="O26">
        <v>0.92402079204394705</v>
      </c>
      <c r="P26">
        <v>0.88526303126665795</v>
      </c>
      <c r="Q26">
        <v>0.85009189147525499</v>
      </c>
      <c r="R26">
        <v>0.80795349589850096</v>
      </c>
      <c r="S26">
        <v>0.76691384491756798</v>
      </c>
      <c r="T26">
        <v>0.90313585323331003</v>
      </c>
    </row>
    <row r="27" spans="1:20" x14ac:dyDescent="0.2">
      <c r="A27">
        <f t="shared" si="0"/>
        <v>0.9616755351848898</v>
      </c>
      <c r="B27">
        <f t="shared" si="1"/>
        <v>0.93779646473582567</v>
      </c>
      <c r="C27" t="str">
        <f t="shared" si="2"/>
        <v>Liberal</v>
      </c>
      <c r="I27" t="s">
        <v>849</v>
      </c>
      <c r="J27">
        <v>0.96251722819456598</v>
      </c>
      <c r="K27">
        <v>0.94239829287440602</v>
      </c>
      <c r="L27">
        <v>0.94190949870260099</v>
      </c>
      <c r="M27">
        <v>0.97050201150877102</v>
      </c>
      <c r="N27">
        <v>0.97562361900154604</v>
      </c>
      <c r="O27">
        <v>0.97710256082744895</v>
      </c>
      <c r="P27">
        <v>0.97188686212548603</v>
      </c>
      <c r="Q27">
        <v>0.94812693335459697</v>
      </c>
      <c r="R27">
        <v>0.91816519019382603</v>
      </c>
      <c r="S27">
        <v>0.886279686786135</v>
      </c>
      <c r="T27">
        <v>0.96452365121908401</v>
      </c>
    </row>
    <row r="28" spans="1:20" x14ac:dyDescent="0.2">
      <c r="A28">
        <f t="shared" si="0"/>
        <v>0.96552143017667635</v>
      </c>
      <c r="B28">
        <f t="shared" si="1"/>
        <v>0.94899159422499513</v>
      </c>
      <c r="C28" t="str">
        <f t="shared" si="2"/>
        <v>Liberal</v>
      </c>
      <c r="I28" t="s">
        <v>1530</v>
      </c>
      <c r="J28">
        <v>0.966597531984981</v>
      </c>
      <c r="K28">
        <v>0.94373136508104805</v>
      </c>
      <c r="L28">
        <v>0.96297809124607303</v>
      </c>
      <c r="M28">
        <v>0.97112692856068605</v>
      </c>
      <c r="N28">
        <v>0.97163428665336904</v>
      </c>
      <c r="O28">
        <v>0.97706037753390096</v>
      </c>
      <c r="P28">
        <v>0.97159042381555705</v>
      </c>
      <c r="Q28">
        <v>0.96328235206313695</v>
      </c>
      <c r="R28">
        <v>0.93880198015622796</v>
      </c>
      <c r="S28">
        <v>0.91532423933801799</v>
      </c>
      <c r="T28">
        <v>0.95595897575203503</v>
      </c>
    </row>
    <row r="29" spans="1:20" x14ac:dyDescent="0.2">
      <c r="A29">
        <f t="shared" si="0"/>
        <v>0.96824052214593515</v>
      </c>
      <c r="B29">
        <f t="shared" si="1"/>
        <v>0.95264115286593132</v>
      </c>
      <c r="C29" t="str">
        <f t="shared" si="2"/>
        <v>Liberal</v>
      </c>
      <c r="I29" t="s">
        <v>1531</v>
      </c>
      <c r="J29">
        <v>0.96729063627006995</v>
      </c>
      <c r="K29">
        <v>0.949768092672299</v>
      </c>
      <c r="L29">
        <v>0.96085945065231504</v>
      </c>
      <c r="M29">
        <v>0.97329605162097099</v>
      </c>
      <c r="N29">
        <v>0.97823332637228499</v>
      </c>
      <c r="O29">
        <v>0.97999557528767101</v>
      </c>
      <c r="P29">
        <v>0.97412485093107104</v>
      </c>
      <c r="Q29">
        <v>0.96646843150081296</v>
      </c>
      <c r="R29">
        <v>0.942282496102264</v>
      </c>
      <c r="S29">
        <v>0.91714646163399405</v>
      </c>
      <c r="T29">
        <v>0.96318352416151498</v>
      </c>
    </row>
    <row r="30" spans="1:20" x14ac:dyDescent="0.2">
      <c r="A30">
        <f t="shared" si="0"/>
        <v>0.97289923354174135</v>
      </c>
      <c r="B30">
        <f t="shared" si="1"/>
        <v>0.95686841131054956</v>
      </c>
      <c r="C30" t="str">
        <f t="shared" si="2"/>
        <v>Liberal</v>
      </c>
      <c r="I30" t="s">
        <v>127</v>
      </c>
      <c r="J30">
        <v>0.97757079071320196</v>
      </c>
      <c r="K30">
        <v>0.95297964490455001</v>
      </c>
      <c r="L30">
        <v>0.97986603986322096</v>
      </c>
      <c r="M30">
        <v>0.97963059580396095</v>
      </c>
      <c r="N30">
        <v>0.96267327993223395</v>
      </c>
      <c r="O30">
        <v>0.98467505003328004</v>
      </c>
      <c r="P30">
        <v>0.96967681579127296</v>
      </c>
      <c r="Q30">
        <v>0.97494546244935298</v>
      </c>
      <c r="R30">
        <v>0.96231674567257797</v>
      </c>
      <c r="S30">
        <v>0.94387811477351202</v>
      </c>
      <c r="T30">
        <v>0.93352491786603198</v>
      </c>
    </row>
    <row r="31" spans="1:20" x14ac:dyDescent="0.2">
      <c r="A31">
        <f t="shared" si="0"/>
        <v>0.94579351547122359</v>
      </c>
      <c r="B31">
        <f t="shared" si="1"/>
        <v>0.93169769837108984</v>
      </c>
      <c r="C31" t="str">
        <f t="shared" si="2"/>
        <v>Liberal</v>
      </c>
      <c r="I31" t="s">
        <v>129</v>
      </c>
      <c r="J31">
        <v>0.95055876703395903</v>
      </c>
      <c r="K31">
        <v>0.927272254202266</v>
      </c>
      <c r="L31">
        <v>0.95929136013132998</v>
      </c>
      <c r="M31">
        <v>0.94918275854475798</v>
      </c>
      <c r="N31">
        <v>0.93351203173642705</v>
      </c>
      <c r="O31">
        <v>0.95494392117860105</v>
      </c>
      <c r="P31">
        <v>0.92800880718030598</v>
      </c>
      <c r="Q31">
        <v>0.95050231948327601</v>
      </c>
      <c r="R31">
        <v>0.94887486337733795</v>
      </c>
      <c r="S31">
        <v>0.93872987075565395</v>
      </c>
      <c r="T31">
        <v>0.89237263105887499</v>
      </c>
    </row>
    <row r="32" spans="1:20" x14ac:dyDescent="0.2">
      <c r="A32">
        <f t="shared" si="0"/>
        <v>0.96529100417434865</v>
      </c>
      <c r="B32">
        <f t="shared" si="1"/>
        <v>0.96074543232846776</v>
      </c>
      <c r="C32" t="str">
        <f t="shared" si="2"/>
        <v>Liberal</v>
      </c>
      <c r="I32" t="s">
        <v>135</v>
      </c>
      <c r="J32">
        <v>0.96883231063915998</v>
      </c>
      <c r="K32">
        <v>0.948788112185739</v>
      </c>
      <c r="L32">
        <v>0.98083021239045998</v>
      </c>
      <c r="M32">
        <v>0.96686146016876295</v>
      </c>
      <c r="N32">
        <v>0.95632019306627303</v>
      </c>
      <c r="O32">
        <v>0.970113736595697</v>
      </c>
      <c r="P32">
        <v>0.96413795603746499</v>
      </c>
      <c r="Q32">
        <v>0.97660136109172302</v>
      </c>
      <c r="R32">
        <v>0.96620804647581504</v>
      </c>
      <c r="S32">
        <v>0.95553514551163399</v>
      </c>
      <c r="T32">
        <v>0.941244652525702</v>
      </c>
    </row>
    <row r="33" spans="1:20" x14ac:dyDescent="0.2">
      <c r="A33">
        <f t="shared" si="0"/>
        <v>0.95830541895887078</v>
      </c>
      <c r="B33">
        <f t="shared" si="1"/>
        <v>0.96467244155079057</v>
      </c>
      <c r="C33" t="str">
        <f t="shared" si="2"/>
        <v>Conservative</v>
      </c>
      <c r="I33" t="s">
        <v>865</v>
      </c>
      <c r="J33">
        <v>0.95567785173511899</v>
      </c>
      <c r="K33">
        <v>0.95048744572019706</v>
      </c>
      <c r="L33">
        <v>0.970134709739089</v>
      </c>
      <c r="M33">
        <v>0.95676531288157796</v>
      </c>
      <c r="N33">
        <v>0.95432454165999103</v>
      </c>
      <c r="O33">
        <v>0.96244265201724999</v>
      </c>
      <c r="P33">
        <v>0.97378911904299903</v>
      </c>
      <c r="Q33">
        <v>0.97988837036239296</v>
      </c>
      <c r="R33">
        <v>0.96842741081479899</v>
      </c>
      <c r="S33">
        <v>0.95159324522867605</v>
      </c>
      <c r="T33">
        <v>0.94966406230508604</v>
      </c>
    </row>
    <row r="34" spans="1:20" x14ac:dyDescent="0.2">
      <c r="A34">
        <f t="shared" si="0"/>
        <v>0.88595999678332138</v>
      </c>
      <c r="B34">
        <f t="shared" si="1"/>
        <v>0.91501604284210336</v>
      </c>
      <c r="C34" t="str">
        <f t="shared" si="2"/>
        <v>Conservative</v>
      </c>
      <c r="I34" t="s">
        <v>146</v>
      </c>
      <c r="J34">
        <v>0.87957259470154003</v>
      </c>
      <c r="K34">
        <v>0.84220636181777797</v>
      </c>
      <c r="L34">
        <v>0.95339677769101205</v>
      </c>
      <c r="M34">
        <v>0.879515333933927</v>
      </c>
      <c r="N34">
        <v>0.86582029510193403</v>
      </c>
      <c r="O34">
        <v>0.89524861745373696</v>
      </c>
      <c r="P34">
        <v>0.89185513275941897</v>
      </c>
      <c r="Q34">
        <v>0.93785290493199502</v>
      </c>
      <c r="R34">
        <v>0.94289088538934795</v>
      </c>
      <c r="S34">
        <v>0.96774047605830904</v>
      </c>
      <c r="T34">
        <v>0.83474081507144604</v>
      </c>
    </row>
    <row r="35" spans="1:20" x14ac:dyDescent="0.2">
      <c r="A35">
        <f t="shared" si="0"/>
        <v>0.96156379347604182</v>
      </c>
      <c r="B35">
        <f t="shared" si="1"/>
        <v>0.92628013047497204</v>
      </c>
      <c r="C35" t="str">
        <f t="shared" si="2"/>
        <v>Liberal</v>
      </c>
      <c r="I35" t="s">
        <v>596</v>
      </c>
      <c r="J35">
        <v>0.96615491938523701</v>
      </c>
      <c r="K35">
        <v>0.94561105287330505</v>
      </c>
      <c r="L35">
        <v>0.92986131791995397</v>
      </c>
      <c r="M35">
        <v>0.97720756198854197</v>
      </c>
      <c r="N35">
        <v>0.97135924014855102</v>
      </c>
      <c r="O35">
        <v>0.979188668540662</v>
      </c>
      <c r="P35">
        <v>0.95958397344815305</v>
      </c>
      <c r="Q35">
        <v>0.93877649132121999</v>
      </c>
      <c r="R35">
        <v>0.90603806052518099</v>
      </c>
      <c r="S35">
        <v>0.86957184702602497</v>
      </c>
      <c r="T35">
        <v>0.95743028005428099</v>
      </c>
    </row>
    <row r="36" spans="1:20" x14ac:dyDescent="0.2">
      <c r="A36">
        <f t="shared" si="0"/>
        <v>0.96824331621630455</v>
      </c>
      <c r="B36">
        <f t="shared" si="1"/>
        <v>0.94744061953737102</v>
      </c>
      <c r="C36" t="str">
        <f t="shared" si="2"/>
        <v>Liberal</v>
      </c>
      <c r="I36" t="s">
        <v>153</v>
      </c>
      <c r="J36">
        <v>0.97008655593424298</v>
      </c>
      <c r="K36">
        <v>0.95494273838264798</v>
      </c>
      <c r="L36">
        <v>0.956133518821219</v>
      </c>
      <c r="M36">
        <v>0.97142484872922197</v>
      </c>
      <c r="N36">
        <v>0.98049664809523096</v>
      </c>
      <c r="O36">
        <v>0.97637558733526497</v>
      </c>
      <c r="P36">
        <v>0.97297149022125995</v>
      </c>
      <c r="Q36">
        <v>0.9556975472168</v>
      </c>
      <c r="R36">
        <v>0.93584397270043596</v>
      </c>
      <c r="S36">
        <v>0.90590163777127897</v>
      </c>
      <c r="T36">
        <v>0.96678844977708001</v>
      </c>
    </row>
    <row r="37" spans="1:20" x14ac:dyDescent="0.2">
      <c r="A37">
        <f t="shared" si="0"/>
        <v>0.96745176665050447</v>
      </c>
      <c r="B37">
        <f t="shared" si="1"/>
        <v>0.95374845654160934</v>
      </c>
      <c r="C37" t="str">
        <f t="shared" si="2"/>
        <v>Liberal</v>
      </c>
      <c r="I37" t="s">
        <v>1532</v>
      </c>
      <c r="J37">
        <v>0.96765179577039595</v>
      </c>
      <c r="K37">
        <v>0.96375929697757201</v>
      </c>
      <c r="L37">
        <v>0.94749465723168302</v>
      </c>
      <c r="M37">
        <v>0.97392590990421701</v>
      </c>
      <c r="N37">
        <v>0.975351023723529</v>
      </c>
      <c r="O37">
        <v>0.97652791629562996</v>
      </c>
      <c r="P37">
        <v>0.98176256148408503</v>
      </c>
      <c r="Q37">
        <v>0.96279432206786197</v>
      </c>
      <c r="R37">
        <v>0.94204784996824098</v>
      </c>
      <c r="S37">
        <v>0.90681619830272597</v>
      </c>
      <c r="T37">
        <v>0.97532135088513305</v>
      </c>
    </row>
    <row r="38" spans="1:20" x14ac:dyDescent="0.2">
      <c r="A38">
        <f t="shared" si="0"/>
        <v>0.94232998009911595</v>
      </c>
      <c r="B38">
        <f t="shared" si="1"/>
        <v>0.92447924028064055</v>
      </c>
      <c r="C38" t="str">
        <f t="shared" si="2"/>
        <v>Liberal</v>
      </c>
      <c r="I38" t="s">
        <v>1533</v>
      </c>
      <c r="J38">
        <v>0.94561615596020898</v>
      </c>
      <c r="K38">
        <v>0.93249694867809096</v>
      </c>
      <c r="L38">
        <v>0.92732048437496195</v>
      </c>
      <c r="M38">
        <v>0.94550306040864196</v>
      </c>
      <c r="N38">
        <v>0.94968490641555903</v>
      </c>
      <c r="O38">
        <v>0.95335832475723203</v>
      </c>
      <c r="P38">
        <v>0.94655762151616196</v>
      </c>
      <c r="Q38">
        <v>0.93546114958514104</v>
      </c>
      <c r="R38">
        <v>0.91552889090145495</v>
      </c>
      <c r="S38">
        <v>0.88683943311068403</v>
      </c>
      <c r="T38">
        <v>0.93800910628976097</v>
      </c>
    </row>
    <row r="39" spans="1:20" x14ac:dyDescent="0.2">
      <c r="A39">
        <f t="shared" si="0"/>
        <v>0.94524101448361952</v>
      </c>
      <c r="B39">
        <f t="shared" si="1"/>
        <v>0.92739448924845258</v>
      </c>
      <c r="C39" t="str">
        <f t="shared" si="2"/>
        <v>Liberal</v>
      </c>
      <c r="I39" t="s">
        <v>1534</v>
      </c>
      <c r="J39">
        <v>0.94796712948540895</v>
      </c>
      <c r="K39">
        <v>0.93514816440932602</v>
      </c>
      <c r="L39">
        <v>0.92948298618837999</v>
      </c>
      <c r="M39">
        <v>0.94871323170902</v>
      </c>
      <c r="N39">
        <v>0.95379595963161801</v>
      </c>
      <c r="O39">
        <v>0.95633861547796395</v>
      </c>
      <c r="P39">
        <v>0.94989083987230705</v>
      </c>
      <c r="Q39">
        <v>0.93813480345698297</v>
      </c>
      <c r="R39">
        <v>0.91843136393061997</v>
      </c>
      <c r="S39">
        <v>0.88914740880666898</v>
      </c>
      <c r="T39">
        <v>0.94136803017568405</v>
      </c>
    </row>
    <row r="40" spans="1:20" x14ac:dyDescent="0.2">
      <c r="A40">
        <f t="shared" si="0"/>
        <v>0.95295541657623073</v>
      </c>
      <c r="B40">
        <f t="shared" si="1"/>
        <v>0.92697629022136618</v>
      </c>
      <c r="C40" t="str">
        <f t="shared" si="2"/>
        <v>Liberal</v>
      </c>
      <c r="I40" t="s">
        <v>1513</v>
      </c>
      <c r="J40">
        <v>0.95804548516432997</v>
      </c>
      <c r="K40">
        <v>0.94621037765568705</v>
      </c>
      <c r="L40">
        <v>0.92823590580028703</v>
      </c>
      <c r="M40">
        <v>0.96065437890629601</v>
      </c>
      <c r="N40">
        <v>0.95967950554263504</v>
      </c>
      <c r="O40">
        <v>0.96490684638815005</v>
      </c>
      <c r="P40">
        <v>0.95560991075142498</v>
      </c>
      <c r="Q40">
        <v>0.93765519990871804</v>
      </c>
      <c r="R40">
        <v>0.91416182112995303</v>
      </c>
      <c r="S40">
        <v>0.87893041986879406</v>
      </c>
      <c r="T40">
        <v>0.94852409944794103</v>
      </c>
    </row>
    <row r="41" spans="1:20" x14ac:dyDescent="0.2">
      <c r="A41">
        <f t="shared" si="0"/>
        <v>0.96717307786902884</v>
      </c>
      <c r="B41">
        <f t="shared" si="1"/>
        <v>0.93692521232253489</v>
      </c>
      <c r="C41" t="str">
        <f t="shared" si="2"/>
        <v>Liberal</v>
      </c>
      <c r="I41" t="s">
        <v>883</v>
      </c>
      <c r="J41">
        <v>0.97259902419861999</v>
      </c>
      <c r="K41">
        <v>0.96315456459151305</v>
      </c>
      <c r="L41">
        <v>0.94052998520281295</v>
      </c>
      <c r="M41">
        <v>0.96980473344409501</v>
      </c>
      <c r="N41">
        <v>0.98202722645139495</v>
      </c>
      <c r="O41">
        <v>0.97492293332573698</v>
      </c>
      <c r="P41">
        <v>0.96129376269057498</v>
      </c>
      <c r="Q41">
        <v>0.94348664556943895</v>
      </c>
      <c r="R41">
        <v>0.92410929463146696</v>
      </c>
      <c r="S41">
        <v>0.88997998622459795</v>
      </c>
      <c r="T41">
        <v>0.96575637249659596</v>
      </c>
    </row>
    <row r="42" spans="1:20" x14ac:dyDescent="0.2">
      <c r="A42">
        <f t="shared" si="0"/>
        <v>0.92731863474770682</v>
      </c>
      <c r="B42">
        <f t="shared" si="1"/>
        <v>0.94685811011347332</v>
      </c>
      <c r="C42" t="str">
        <f t="shared" si="2"/>
        <v>Conservative</v>
      </c>
      <c r="I42" t="s">
        <v>167</v>
      </c>
      <c r="J42">
        <v>0.92142130395942701</v>
      </c>
      <c r="K42">
        <v>0.91208753469765003</v>
      </c>
      <c r="L42">
        <v>0.95445072014088705</v>
      </c>
      <c r="M42">
        <v>0.91975359183322503</v>
      </c>
      <c r="N42">
        <v>0.92780765042892799</v>
      </c>
      <c r="O42">
        <v>0.92839100742612302</v>
      </c>
      <c r="P42">
        <v>0.95061984677384703</v>
      </c>
      <c r="Q42">
        <v>0.95860584595779597</v>
      </c>
      <c r="R42">
        <v>0.95088683570730403</v>
      </c>
      <c r="S42">
        <v>0.94473410491551102</v>
      </c>
      <c r="T42">
        <v>0.92944391721290898</v>
      </c>
    </row>
    <row r="43" spans="1:20" x14ac:dyDescent="0.2">
      <c r="A43">
        <f t="shared" si="0"/>
        <v>0.88640557103387574</v>
      </c>
      <c r="B43">
        <f t="shared" si="1"/>
        <v>0.91056988388158688</v>
      </c>
      <c r="C43" t="str">
        <f t="shared" si="2"/>
        <v>Conservative</v>
      </c>
      <c r="I43" t="s">
        <v>168</v>
      </c>
      <c r="J43">
        <v>0.87522983718812797</v>
      </c>
      <c r="K43">
        <v>0.84307614751631699</v>
      </c>
      <c r="L43">
        <v>0.92865549462709895</v>
      </c>
      <c r="M43">
        <v>0.87241689349576101</v>
      </c>
      <c r="N43">
        <v>0.90400884711393004</v>
      </c>
      <c r="O43">
        <v>0.89504620626202003</v>
      </c>
      <c r="P43">
        <v>0.89857735864411803</v>
      </c>
      <c r="Q43">
        <v>0.923092668231138</v>
      </c>
      <c r="R43">
        <v>0.92057838160504601</v>
      </c>
      <c r="S43">
        <v>0.93142842177185103</v>
      </c>
      <c r="T43">
        <v>0.879172589155781</v>
      </c>
    </row>
    <row r="44" spans="1:20" x14ac:dyDescent="0.2">
      <c r="A44">
        <f t="shared" si="0"/>
        <v>0.79858148422295827</v>
      </c>
      <c r="B44">
        <f t="shared" si="1"/>
        <v>0.79712468071384657</v>
      </c>
      <c r="C44" t="str">
        <f t="shared" si="2"/>
        <v>Liberal</v>
      </c>
      <c r="I44" t="s">
        <v>178</v>
      </c>
      <c r="J44">
        <v>0.79913493182680695</v>
      </c>
      <c r="K44">
        <v>0.74230183323343502</v>
      </c>
      <c r="L44">
        <v>0.84213576704266302</v>
      </c>
      <c r="M44">
        <v>0.78920653583771705</v>
      </c>
      <c r="N44">
        <v>0.81465580543272897</v>
      </c>
      <c r="O44">
        <v>0.80405403196439895</v>
      </c>
      <c r="P44">
        <v>0.777829587826114</v>
      </c>
      <c r="Q44">
        <v>0.810730560711035</v>
      </c>
      <c r="R44">
        <v>0.812072776282178</v>
      </c>
      <c r="S44">
        <v>0.83358959747788397</v>
      </c>
      <c r="T44">
        <v>0.75140088127202198</v>
      </c>
    </row>
    <row r="45" spans="1:20" x14ac:dyDescent="0.2">
      <c r="A45">
        <f t="shared" si="0"/>
        <v>0.96358569074875644</v>
      </c>
      <c r="B45">
        <f t="shared" si="1"/>
        <v>0.93607140160694358</v>
      </c>
      <c r="C45" t="str">
        <f t="shared" si="2"/>
        <v>Liberal</v>
      </c>
      <c r="I45" t="s">
        <v>1535</v>
      </c>
      <c r="J45">
        <v>0.96430457307883699</v>
      </c>
      <c r="K45">
        <v>0.94791374829374897</v>
      </c>
      <c r="L45">
        <v>0.93435298870661998</v>
      </c>
      <c r="M45">
        <v>0.97429729794020103</v>
      </c>
      <c r="N45">
        <v>0.98292224630821901</v>
      </c>
      <c r="O45">
        <v>0.97772329016491299</v>
      </c>
      <c r="P45">
        <v>0.96893343600799897</v>
      </c>
      <c r="Q45">
        <v>0.94330998248448905</v>
      </c>
      <c r="R45">
        <v>0.91567238733601597</v>
      </c>
      <c r="S45">
        <v>0.87882548276612105</v>
      </c>
      <c r="T45">
        <v>0.97361571944009295</v>
      </c>
    </row>
    <row r="46" spans="1:20" x14ac:dyDescent="0.2">
      <c r="A46">
        <f t="shared" si="0"/>
        <v>0.94034117963054487</v>
      </c>
      <c r="B46">
        <f t="shared" si="1"/>
        <v>0.90837150528780453</v>
      </c>
      <c r="C46" t="str">
        <f t="shared" si="2"/>
        <v>Liberal</v>
      </c>
      <c r="I46" t="s">
        <v>889</v>
      </c>
      <c r="J46">
        <v>0.95053712078598496</v>
      </c>
      <c r="K46">
        <v>0.91472564208850504</v>
      </c>
      <c r="L46">
        <v>0.93969234781764499</v>
      </c>
      <c r="M46">
        <v>0.94598964079064696</v>
      </c>
      <c r="N46">
        <v>0.94265730315931895</v>
      </c>
      <c r="O46">
        <v>0.94844502314116896</v>
      </c>
      <c r="P46">
        <v>0.91244382000153801</v>
      </c>
      <c r="Q46">
        <v>0.92283438457962397</v>
      </c>
      <c r="R46">
        <v>0.91509515475067404</v>
      </c>
      <c r="S46">
        <v>0.90038233380300903</v>
      </c>
      <c r="T46">
        <v>0.89110183330417803</v>
      </c>
    </row>
    <row r="47" spans="1:20" x14ac:dyDescent="0.2">
      <c r="A47">
        <f t="shared" si="0"/>
        <v>0.93872493842579452</v>
      </c>
      <c r="B47">
        <f t="shared" si="1"/>
        <v>0.9099996872029793</v>
      </c>
      <c r="C47" t="str">
        <f t="shared" si="2"/>
        <v>Liberal</v>
      </c>
      <c r="I47" t="s">
        <v>1536</v>
      </c>
      <c r="J47">
        <v>0.94171971356277095</v>
      </c>
      <c r="K47">
        <v>0.93602403860355998</v>
      </c>
      <c r="L47">
        <v>0.90261618483314798</v>
      </c>
      <c r="M47">
        <v>0.95042275174302004</v>
      </c>
      <c r="N47">
        <v>0.95020723241554905</v>
      </c>
      <c r="O47">
        <v>0.95135970939671899</v>
      </c>
      <c r="P47">
        <v>0.94744266560712298</v>
      </c>
      <c r="Q47">
        <v>0.91917617132169305</v>
      </c>
      <c r="R47">
        <v>0.88613958202594401</v>
      </c>
      <c r="S47">
        <v>0.84309272432378002</v>
      </c>
      <c r="T47">
        <v>0.95414729273635701</v>
      </c>
    </row>
    <row r="48" spans="1:20" x14ac:dyDescent="0.2">
      <c r="A48">
        <f t="shared" si="0"/>
        <v>0.96134748723860108</v>
      </c>
      <c r="B48">
        <f t="shared" si="1"/>
        <v>0.96313266429134003</v>
      </c>
      <c r="C48" t="str">
        <f t="shared" si="2"/>
        <v>Conservative</v>
      </c>
      <c r="I48" t="s">
        <v>1537</v>
      </c>
      <c r="J48">
        <v>0.95930863023230195</v>
      </c>
      <c r="K48">
        <v>0.93509255636833599</v>
      </c>
      <c r="L48">
        <v>0.98558937957422799</v>
      </c>
      <c r="M48">
        <v>0.95870919144892996</v>
      </c>
      <c r="N48">
        <v>0.95729719191371798</v>
      </c>
      <c r="O48">
        <v>0.97208797389409296</v>
      </c>
      <c r="P48">
        <v>0.96717649925370297</v>
      </c>
      <c r="Q48">
        <v>0.98176486093244197</v>
      </c>
      <c r="R48">
        <v>0.97164748969637205</v>
      </c>
      <c r="S48">
        <v>0.96522748355689902</v>
      </c>
      <c r="T48">
        <v>0.92984698801728405</v>
      </c>
    </row>
    <row r="49" spans="1:20" x14ac:dyDescent="0.2">
      <c r="A49">
        <f t="shared" si="0"/>
        <v>0.97656636040368239</v>
      </c>
      <c r="B49">
        <f t="shared" si="1"/>
        <v>0.96386292689860598</v>
      </c>
      <c r="C49" t="str">
        <f t="shared" si="2"/>
        <v>Liberal</v>
      </c>
      <c r="I49" t="s">
        <v>1538</v>
      </c>
      <c r="J49">
        <v>0.98073850051209799</v>
      </c>
      <c r="K49">
        <v>0.96890101279651097</v>
      </c>
      <c r="L49">
        <v>0.97141266464949405</v>
      </c>
      <c r="M49">
        <v>0.98386595629982299</v>
      </c>
      <c r="N49">
        <v>0.97222729579287503</v>
      </c>
      <c r="O49">
        <v>0.98225273237129296</v>
      </c>
      <c r="P49">
        <v>0.98122274138203402</v>
      </c>
      <c r="Q49">
        <v>0.97542107480663198</v>
      </c>
      <c r="R49">
        <v>0.96064910445191498</v>
      </c>
      <c r="S49">
        <v>0.93411984610320098</v>
      </c>
      <c r="T49">
        <v>0.96790186774924802</v>
      </c>
    </row>
    <row r="50" spans="1:20" x14ac:dyDescent="0.2">
      <c r="A50">
        <f t="shared" si="0"/>
        <v>0.89827777088256333</v>
      </c>
      <c r="B50">
        <f t="shared" si="1"/>
        <v>0.94028076515161807</v>
      </c>
      <c r="C50" t="str">
        <f t="shared" si="2"/>
        <v>Conservative</v>
      </c>
      <c r="I50" t="s">
        <v>210</v>
      </c>
      <c r="J50">
        <v>0.88761174673078502</v>
      </c>
      <c r="K50">
        <v>0.86168687661116405</v>
      </c>
      <c r="L50">
        <v>0.96384644340175296</v>
      </c>
      <c r="M50">
        <v>0.89111911599525795</v>
      </c>
      <c r="N50">
        <v>0.877955084421563</v>
      </c>
      <c r="O50">
        <v>0.907447358134857</v>
      </c>
      <c r="P50">
        <v>0.92815053845338602</v>
      </c>
      <c r="Q50">
        <v>0.96245536349690697</v>
      </c>
      <c r="R50">
        <v>0.96627984325076999</v>
      </c>
      <c r="S50">
        <v>0.98398344493893297</v>
      </c>
      <c r="T50">
        <v>0.86053463561809496</v>
      </c>
    </row>
    <row r="51" spans="1:20" x14ac:dyDescent="0.2">
      <c r="A51">
        <f t="shared" si="0"/>
        <v>0.949337418558033</v>
      </c>
      <c r="B51">
        <f t="shared" si="1"/>
        <v>0.95260483118793537</v>
      </c>
      <c r="C51" t="str">
        <f t="shared" si="2"/>
        <v>Conservative</v>
      </c>
      <c r="I51" t="s">
        <v>1539</v>
      </c>
      <c r="J51">
        <v>0.94287110427128296</v>
      </c>
      <c r="K51">
        <v>0.92782161772773197</v>
      </c>
      <c r="L51">
        <v>0.95390235449046601</v>
      </c>
      <c r="M51">
        <v>0.955559864440088</v>
      </c>
      <c r="N51">
        <v>0.94860311313533496</v>
      </c>
      <c r="O51">
        <v>0.96726645728329397</v>
      </c>
      <c r="P51">
        <v>0.96696536668906896</v>
      </c>
      <c r="Q51">
        <v>0.968771384428187</v>
      </c>
      <c r="R51">
        <v>0.95122346713537698</v>
      </c>
      <c r="S51">
        <v>0.93496772503222503</v>
      </c>
      <c r="T51">
        <v>0.94109621265481902</v>
      </c>
    </row>
    <row r="52" spans="1:20" x14ac:dyDescent="0.2">
      <c r="A52">
        <f t="shared" si="0"/>
        <v>0.96777982283389086</v>
      </c>
      <c r="B52">
        <f t="shared" si="1"/>
        <v>0.9440604830883037</v>
      </c>
      <c r="C52" t="str">
        <f t="shared" si="2"/>
        <v>Liberal</v>
      </c>
      <c r="I52" t="s">
        <v>225</v>
      </c>
      <c r="J52">
        <v>0.97266276815072195</v>
      </c>
      <c r="K52">
        <v>0.95322952572181696</v>
      </c>
      <c r="L52">
        <v>0.94721776663008395</v>
      </c>
      <c r="M52">
        <v>0.97627603391666395</v>
      </c>
      <c r="N52">
        <v>0.97989028651843302</v>
      </c>
      <c r="O52">
        <v>0.97740255606562498</v>
      </c>
      <c r="P52">
        <v>0.97631471287231497</v>
      </c>
      <c r="Q52">
        <v>0.954013386158028</v>
      </c>
      <c r="R52">
        <v>0.92809377791206105</v>
      </c>
      <c r="S52">
        <v>0.893530786787464</v>
      </c>
      <c r="T52">
        <v>0.96834975171165105</v>
      </c>
    </row>
    <row r="53" spans="1:20" x14ac:dyDescent="0.2">
      <c r="A53">
        <f t="shared" si="0"/>
        <v>0.97572207234055364</v>
      </c>
      <c r="B53">
        <f t="shared" si="1"/>
        <v>0.96621653850392408</v>
      </c>
      <c r="C53" t="str">
        <f t="shared" si="2"/>
        <v>Liberal</v>
      </c>
      <c r="I53" t="s">
        <v>1540</v>
      </c>
      <c r="J53">
        <v>0.976383463303657</v>
      </c>
      <c r="K53">
        <v>0.96733438424231499</v>
      </c>
      <c r="L53">
        <v>0.96536441726891697</v>
      </c>
      <c r="M53">
        <v>0.98439807380345301</v>
      </c>
      <c r="N53">
        <v>0.97349880679801404</v>
      </c>
      <c r="O53">
        <v>0.98735328862696603</v>
      </c>
      <c r="P53">
        <v>0.99209457323697603</v>
      </c>
      <c r="Q53">
        <v>0.98060946896345602</v>
      </c>
      <c r="R53">
        <v>0.96232706469963503</v>
      </c>
      <c r="S53">
        <v>0.93300093629462399</v>
      </c>
      <c r="T53">
        <v>0.96305064932493001</v>
      </c>
    </row>
    <row r="54" spans="1:20" x14ac:dyDescent="0.2">
      <c r="A54">
        <f t="shared" si="0"/>
        <v>0.89819702915703059</v>
      </c>
      <c r="B54">
        <f t="shared" si="1"/>
        <v>0.82978241319017576</v>
      </c>
      <c r="C54" t="str">
        <f t="shared" si="2"/>
        <v>Liberal</v>
      </c>
      <c r="I54" t="s">
        <v>231</v>
      </c>
      <c r="J54">
        <v>0.91571902083277801</v>
      </c>
      <c r="K54">
        <v>0.90971322252275499</v>
      </c>
      <c r="L54">
        <v>0.81801930495878805</v>
      </c>
      <c r="M54">
        <v>0.91999671188980803</v>
      </c>
      <c r="N54">
        <v>0.92372518170246498</v>
      </c>
      <c r="O54">
        <v>0.90200873303559004</v>
      </c>
      <c r="P54">
        <v>0.88676664893167001</v>
      </c>
      <c r="Q54">
        <v>0.82665587003029195</v>
      </c>
      <c r="R54">
        <v>0.79485686906573105</v>
      </c>
      <c r="S54">
        <v>0.72801473335607603</v>
      </c>
      <c r="T54">
        <v>0.91261794456710998</v>
      </c>
    </row>
    <row r="55" spans="1:20" x14ac:dyDescent="0.2">
      <c r="A55">
        <f t="shared" si="0"/>
        <v>0.89229848974402171</v>
      </c>
      <c r="B55">
        <f t="shared" si="1"/>
        <v>0.82498218835957005</v>
      </c>
      <c r="C55" t="str">
        <f t="shared" si="2"/>
        <v>Liberal</v>
      </c>
      <c r="I55" t="s">
        <v>1541</v>
      </c>
      <c r="J55">
        <v>0.90688125531914998</v>
      </c>
      <c r="K55">
        <v>0.87067529526899401</v>
      </c>
      <c r="L55">
        <v>0.84409589473441804</v>
      </c>
      <c r="M55">
        <v>0.89970802839153396</v>
      </c>
      <c r="N55">
        <v>0.93823799450277501</v>
      </c>
      <c r="O55">
        <v>0.89419247024725901</v>
      </c>
      <c r="P55">
        <v>0.86187771960250603</v>
      </c>
      <c r="Q55">
        <v>0.82150720681518397</v>
      </c>
      <c r="R55">
        <v>0.79142249798012798</v>
      </c>
      <c r="S55">
        <v>0.74871099226274995</v>
      </c>
      <c r="T55">
        <v>0.90139252513728296</v>
      </c>
    </row>
    <row r="56" spans="1:20" x14ac:dyDescent="0.2">
      <c r="A56">
        <f t="shared" si="0"/>
        <v>0.86262771830112384</v>
      </c>
      <c r="B56">
        <f t="shared" si="1"/>
        <v>0.89516214428082164</v>
      </c>
      <c r="C56" t="str">
        <f t="shared" si="2"/>
        <v>Conservative</v>
      </c>
      <c r="I56" t="s">
        <v>628</v>
      </c>
      <c r="J56">
        <v>0.85321985812300805</v>
      </c>
      <c r="K56">
        <v>0.81643381006750004</v>
      </c>
      <c r="L56">
        <v>0.93093349037991802</v>
      </c>
      <c r="M56">
        <v>0.85639108492099603</v>
      </c>
      <c r="N56">
        <v>0.84245441766611495</v>
      </c>
      <c r="O56">
        <v>0.87633364864920604</v>
      </c>
      <c r="P56">
        <v>0.87155638587145101</v>
      </c>
      <c r="Q56">
        <v>0.92054057058851901</v>
      </c>
      <c r="R56">
        <v>0.92537672867218002</v>
      </c>
      <c r="S56">
        <v>0.95179982851337197</v>
      </c>
      <c r="T56">
        <v>0.80653720775858595</v>
      </c>
    </row>
    <row r="57" spans="1:20" x14ac:dyDescent="0.2">
      <c r="A57">
        <f t="shared" si="0"/>
        <v>0.95984457649596377</v>
      </c>
      <c r="B57">
        <f t="shared" si="1"/>
        <v>0.91051544242657978</v>
      </c>
      <c r="C57" t="str">
        <f t="shared" si="2"/>
        <v>Liberal</v>
      </c>
      <c r="I57" t="s">
        <v>918</v>
      </c>
      <c r="J57">
        <v>0.97237592632578695</v>
      </c>
      <c r="K57">
        <v>0.96583872452050001</v>
      </c>
      <c r="L57">
        <v>0.91678773793028701</v>
      </c>
      <c r="M57">
        <v>0.97481102674036202</v>
      </c>
      <c r="N57">
        <v>0.96382405572420504</v>
      </c>
      <c r="O57">
        <v>0.96542998773464195</v>
      </c>
      <c r="P57">
        <v>0.95689654904922195</v>
      </c>
      <c r="Q57">
        <v>0.91800814908372796</v>
      </c>
      <c r="R57">
        <v>0.88831839322126205</v>
      </c>
      <c r="S57">
        <v>0.83644817169878105</v>
      </c>
      <c r="T57">
        <v>0.952905949079906</v>
      </c>
    </row>
    <row r="58" spans="1:20" x14ac:dyDescent="0.2">
      <c r="A58">
        <f t="shared" si="0"/>
        <v>0.89913874836711383</v>
      </c>
      <c r="B58">
        <f t="shared" si="1"/>
        <v>0.91224137173403064</v>
      </c>
      <c r="C58" t="str">
        <f t="shared" si="2"/>
        <v>Conservative</v>
      </c>
      <c r="I58" t="s">
        <v>919</v>
      </c>
      <c r="J58">
        <v>0.89659635607358501</v>
      </c>
      <c r="K58">
        <v>0.86790849726073704</v>
      </c>
      <c r="L58">
        <v>0.93635693383264795</v>
      </c>
      <c r="M58">
        <v>0.89061084370844101</v>
      </c>
      <c r="N58">
        <v>0.89809683266232698</v>
      </c>
      <c r="O58">
        <v>0.90526302666494496</v>
      </c>
      <c r="P58">
        <v>0.89448115166921505</v>
      </c>
      <c r="Q58">
        <v>0.928178606617304</v>
      </c>
      <c r="R58">
        <v>0.93474163053581805</v>
      </c>
      <c r="S58">
        <v>0.93988457459959995</v>
      </c>
      <c r="T58">
        <v>0.86392089524821603</v>
      </c>
    </row>
    <row r="59" spans="1:20" x14ac:dyDescent="0.2">
      <c r="A59">
        <f t="shared" si="0"/>
        <v>0.95405957741361913</v>
      </c>
      <c r="B59">
        <f t="shared" si="1"/>
        <v>0.94749904020231579</v>
      </c>
      <c r="C59" t="str">
        <f t="shared" si="2"/>
        <v>Liberal</v>
      </c>
      <c r="I59" t="s">
        <v>1542</v>
      </c>
      <c r="J59">
        <v>0.94963457463522505</v>
      </c>
      <c r="K59">
        <v>0.931259617787634</v>
      </c>
      <c r="L59">
        <v>0.95108472304752401</v>
      </c>
      <c r="M59">
        <v>0.95765086649046705</v>
      </c>
      <c r="N59">
        <v>0.96687975686395899</v>
      </c>
      <c r="O59">
        <v>0.96784792565690603</v>
      </c>
      <c r="P59">
        <v>0.963821093324985</v>
      </c>
      <c r="Q59">
        <v>0.95977133396485204</v>
      </c>
      <c r="R59">
        <v>0.94246701470379302</v>
      </c>
      <c r="S59">
        <v>0.91885468683231297</v>
      </c>
      <c r="T59">
        <v>0.95258107218563604</v>
      </c>
    </row>
    <row r="60" spans="1:20" x14ac:dyDescent="0.2">
      <c r="A60">
        <f t="shared" si="0"/>
        <v>0.89801788407439143</v>
      </c>
      <c r="B60">
        <f t="shared" si="1"/>
        <v>0.85929275567313501</v>
      </c>
      <c r="C60" t="str">
        <f t="shared" si="2"/>
        <v>Liberal</v>
      </c>
      <c r="I60" t="s">
        <v>1543</v>
      </c>
      <c r="J60">
        <v>0.90729864298518403</v>
      </c>
      <c r="K60">
        <v>0.89099954821660998</v>
      </c>
      <c r="L60">
        <v>0.86988593682738402</v>
      </c>
      <c r="M60">
        <v>0.90335723882901098</v>
      </c>
      <c r="N60">
        <v>0.91704400429728405</v>
      </c>
      <c r="O60">
        <v>0.89952193329087604</v>
      </c>
      <c r="P60">
        <v>0.88600640124643804</v>
      </c>
      <c r="Q60">
        <v>0.86059192122403305</v>
      </c>
      <c r="R60">
        <v>0.84035078787086903</v>
      </c>
      <c r="S60">
        <v>0.804103344377333</v>
      </c>
      <c r="T60">
        <v>0.90541132364700205</v>
      </c>
    </row>
    <row r="61" spans="1:20" x14ac:dyDescent="0.2">
      <c r="A61">
        <f t="shared" si="0"/>
        <v>0.93036782202253721</v>
      </c>
      <c r="B61">
        <f t="shared" si="1"/>
        <v>0.91057313348329294</v>
      </c>
      <c r="C61" t="str">
        <f t="shared" si="2"/>
        <v>Liberal</v>
      </c>
      <c r="I61" t="s">
        <v>922</v>
      </c>
      <c r="J61">
        <v>0.92429712082344795</v>
      </c>
      <c r="K61">
        <v>0.90698790590939204</v>
      </c>
      <c r="L61">
        <v>0.90449540322171695</v>
      </c>
      <c r="M61">
        <v>0.94600837598213094</v>
      </c>
      <c r="N61">
        <v>0.94769938937551101</v>
      </c>
      <c r="O61">
        <v>0.95271873682302499</v>
      </c>
      <c r="P61">
        <v>0.93870251876584598</v>
      </c>
      <c r="Q61">
        <v>0.92029582203959603</v>
      </c>
      <c r="R61">
        <v>0.88319897460597196</v>
      </c>
      <c r="S61">
        <v>0.856498134146226</v>
      </c>
      <c r="T61">
        <v>0.95417021785882505</v>
      </c>
    </row>
    <row r="62" spans="1:20" x14ac:dyDescent="0.2">
      <c r="A62">
        <f t="shared" si="0"/>
        <v>0.96608862836415677</v>
      </c>
      <c r="B62">
        <f t="shared" si="1"/>
        <v>0.96911599639452839</v>
      </c>
      <c r="C62" t="str">
        <f t="shared" si="2"/>
        <v>Conservative</v>
      </c>
      <c r="I62" t="s">
        <v>1544</v>
      </c>
      <c r="J62">
        <v>0.96405473495585503</v>
      </c>
      <c r="K62">
        <v>0.949348253691219</v>
      </c>
      <c r="L62">
        <v>0.97846791082848705</v>
      </c>
      <c r="M62">
        <v>0.96263216495868298</v>
      </c>
      <c r="N62">
        <v>0.96900601850955204</v>
      </c>
      <c r="O62">
        <v>0.97302268724114405</v>
      </c>
      <c r="P62">
        <v>0.97618592644351898</v>
      </c>
      <c r="Q62">
        <v>0.98265647038731097</v>
      </c>
      <c r="R62">
        <v>0.97582286072806301</v>
      </c>
      <c r="S62">
        <v>0.961520705720458</v>
      </c>
      <c r="T62">
        <v>0.94939401869328999</v>
      </c>
    </row>
    <row r="63" spans="1:20" x14ac:dyDescent="0.2">
      <c r="A63">
        <f t="shared" si="0"/>
        <v>0.97696811865848454</v>
      </c>
      <c r="B63">
        <f t="shared" si="1"/>
        <v>0.96506132737282502</v>
      </c>
      <c r="C63" t="str">
        <f t="shared" si="2"/>
        <v>Liberal</v>
      </c>
      <c r="I63" t="s">
        <v>935</v>
      </c>
      <c r="J63">
        <v>0.97896158964096203</v>
      </c>
      <c r="K63">
        <v>0.95991324323579397</v>
      </c>
      <c r="L63">
        <v>0.98392568410453396</v>
      </c>
      <c r="M63">
        <v>0.98014369920135502</v>
      </c>
      <c r="N63">
        <v>0.97322776196743799</v>
      </c>
      <c r="O63">
        <v>0.98563673380082395</v>
      </c>
      <c r="P63">
        <v>0.97928754453266198</v>
      </c>
      <c r="Q63">
        <v>0.98202659010736604</v>
      </c>
      <c r="R63">
        <v>0.96796460964873299</v>
      </c>
      <c r="S63">
        <v>0.94752202838038502</v>
      </c>
      <c r="T63">
        <v>0.94850586419497995</v>
      </c>
    </row>
    <row r="64" spans="1:20" x14ac:dyDescent="0.2">
      <c r="A64">
        <f t="shared" si="0"/>
        <v>0.95091325778352653</v>
      </c>
      <c r="B64">
        <f t="shared" si="1"/>
        <v>0.89273428922665909</v>
      </c>
      <c r="C64" t="str">
        <f t="shared" si="2"/>
        <v>Liberal</v>
      </c>
      <c r="I64" t="s">
        <v>937</v>
      </c>
      <c r="J64">
        <v>0.96512525401285199</v>
      </c>
      <c r="K64">
        <v>0.94044413514597203</v>
      </c>
      <c r="L64">
        <v>0.90807104915041104</v>
      </c>
      <c r="M64">
        <v>0.96538122141746596</v>
      </c>
      <c r="N64">
        <v>0.96349938918246703</v>
      </c>
      <c r="O64">
        <v>0.96295849779199105</v>
      </c>
      <c r="P64">
        <v>0.93507069945029897</v>
      </c>
      <c r="Q64">
        <v>0.89924386200925899</v>
      </c>
      <c r="R64">
        <v>0.86695129518390801</v>
      </c>
      <c r="S64">
        <v>0.821320150710797</v>
      </c>
      <c r="T64">
        <v>0.94108543877903295</v>
      </c>
    </row>
    <row r="65" spans="1:20" x14ac:dyDescent="0.2">
      <c r="A65">
        <f t="shared" si="0"/>
        <v>0.97387407405398763</v>
      </c>
      <c r="B65">
        <f t="shared" si="1"/>
        <v>0.94631376715642246</v>
      </c>
      <c r="C65" t="str">
        <f t="shared" si="2"/>
        <v>Liberal</v>
      </c>
      <c r="I65" t="s">
        <v>268</v>
      </c>
      <c r="J65">
        <v>0.98284940170125501</v>
      </c>
      <c r="K65">
        <v>0.96129928451004498</v>
      </c>
      <c r="L65">
        <v>0.96274202914789897</v>
      </c>
      <c r="M65">
        <v>0.98627662795960802</v>
      </c>
      <c r="N65">
        <v>0.96745843521685604</v>
      </c>
      <c r="O65">
        <v>0.98261866578826196</v>
      </c>
      <c r="P65">
        <v>0.97092239217269205</v>
      </c>
      <c r="Q65">
        <v>0.95953015488120696</v>
      </c>
      <c r="R65">
        <v>0.93775973369072796</v>
      </c>
      <c r="S65">
        <v>0.90855525532090897</v>
      </c>
      <c r="T65">
        <v>0.95480129971657601</v>
      </c>
    </row>
    <row r="66" spans="1:20" x14ac:dyDescent="0.2">
      <c r="A66">
        <f t="shared" si="0"/>
        <v>0.95454926903310866</v>
      </c>
      <c r="B66">
        <f t="shared" si="1"/>
        <v>0.96081288847864565</v>
      </c>
      <c r="C66" t="str">
        <f t="shared" si="2"/>
        <v>Conservative</v>
      </c>
      <c r="I66" t="s">
        <v>280</v>
      </c>
      <c r="J66">
        <v>0.94952914150170697</v>
      </c>
      <c r="K66">
        <v>0.93902004396897598</v>
      </c>
      <c r="L66">
        <v>0.96179964309284305</v>
      </c>
      <c r="M66">
        <v>0.95378337977534899</v>
      </c>
      <c r="N66">
        <v>0.96105433949732699</v>
      </c>
      <c r="O66">
        <v>0.96210906636244997</v>
      </c>
      <c r="P66">
        <v>0.97521900509714499</v>
      </c>
      <c r="Q66">
        <v>0.97222558862839104</v>
      </c>
      <c r="R66">
        <v>0.96043398925030898</v>
      </c>
      <c r="S66">
        <v>0.94505502592607704</v>
      </c>
      <c r="T66">
        <v>0.951130833491306</v>
      </c>
    </row>
    <row r="67" spans="1:20" x14ac:dyDescent="0.2">
      <c r="A67">
        <f t="shared" ref="A67:A110" si="3">AVERAGE(J67:O67)</f>
        <v>0.88940955581508974</v>
      </c>
      <c r="B67">
        <f t="shared" ref="B67:B110" si="4">AVERAGE(P67:T67)</f>
        <v>0.92223626026991512</v>
      </c>
      <c r="C67" t="str">
        <f t="shared" si="2"/>
        <v>Conservative</v>
      </c>
      <c r="I67" t="s">
        <v>282</v>
      </c>
      <c r="J67">
        <v>0.88373128157641301</v>
      </c>
      <c r="K67">
        <v>0.85267674811452498</v>
      </c>
      <c r="L67">
        <v>0.94804195917724798</v>
      </c>
      <c r="M67">
        <v>0.88608007140072298</v>
      </c>
      <c r="N67">
        <v>0.86665099416593905</v>
      </c>
      <c r="O67">
        <v>0.89927628045568997</v>
      </c>
      <c r="P67">
        <v>0.90897698412246197</v>
      </c>
      <c r="Q67">
        <v>0.942158471950719</v>
      </c>
      <c r="R67">
        <v>0.95739119435371101</v>
      </c>
      <c r="S67">
        <v>0.97164180454576299</v>
      </c>
      <c r="T67">
        <v>0.83101284637692097</v>
      </c>
    </row>
    <row r="68" spans="1:20" x14ac:dyDescent="0.2">
      <c r="A68">
        <f t="shared" si="3"/>
        <v>0.96711789961599004</v>
      </c>
      <c r="B68">
        <f t="shared" si="4"/>
        <v>0.93316347164387259</v>
      </c>
      <c r="C68" t="str">
        <f t="shared" ref="C68:C110" si="5">IF(A68&gt;B68, "Liberal",  IF(B68&gt;A68,"Conservative","Tie"))</f>
        <v>Liberal</v>
      </c>
      <c r="I68" t="s">
        <v>287</v>
      </c>
      <c r="J68">
        <v>0.97745663997292198</v>
      </c>
      <c r="K68">
        <v>0.96790134144220197</v>
      </c>
      <c r="L68">
        <v>0.93256374104864104</v>
      </c>
      <c r="M68">
        <v>0.97784742192737995</v>
      </c>
      <c r="N68">
        <v>0.97455823925753604</v>
      </c>
      <c r="O68">
        <v>0.97238001404725904</v>
      </c>
      <c r="P68">
        <v>0.96160232887262898</v>
      </c>
      <c r="Q68">
        <v>0.93882410860008303</v>
      </c>
      <c r="R68">
        <v>0.92100676840291396</v>
      </c>
      <c r="S68">
        <v>0.87977144385677997</v>
      </c>
      <c r="T68">
        <v>0.96461270848695702</v>
      </c>
    </row>
    <row r="69" spans="1:20" x14ac:dyDescent="0.2">
      <c r="A69">
        <f t="shared" si="3"/>
        <v>0.92913362179958092</v>
      </c>
      <c r="B69">
        <f t="shared" si="4"/>
        <v>0.92211181434941358</v>
      </c>
      <c r="C69" t="str">
        <f t="shared" si="5"/>
        <v>Liberal</v>
      </c>
      <c r="I69" t="s">
        <v>1545</v>
      </c>
      <c r="J69">
        <v>0.93054299251154404</v>
      </c>
      <c r="K69">
        <v>0.91578103371266495</v>
      </c>
      <c r="L69">
        <v>0.92072145188871302</v>
      </c>
      <c r="M69">
        <v>0.93033378222889895</v>
      </c>
      <c r="N69">
        <v>0.94096397135733301</v>
      </c>
      <c r="O69">
        <v>0.93645849909833201</v>
      </c>
      <c r="P69">
        <v>0.93739400780192195</v>
      </c>
      <c r="Q69">
        <v>0.93289924671395197</v>
      </c>
      <c r="R69">
        <v>0.916460998136153</v>
      </c>
      <c r="S69">
        <v>0.89248432888690399</v>
      </c>
      <c r="T69">
        <v>0.93132049020813701</v>
      </c>
    </row>
    <row r="70" spans="1:20" x14ac:dyDescent="0.2">
      <c r="A70">
        <f t="shared" si="3"/>
        <v>0.95828872862735137</v>
      </c>
      <c r="B70">
        <f t="shared" si="4"/>
        <v>0.95458055508586293</v>
      </c>
      <c r="C70" t="str">
        <f t="shared" si="5"/>
        <v>Liberal</v>
      </c>
      <c r="I70" t="s">
        <v>300</v>
      </c>
      <c r="J70">
        <v>0.95512803303148197</v>
      </c>
      <c r="K70">
        <v>0.93816776143942304</v>
      </c>
      <c r="L70">
        <v>0.95840254738097996</v>
      </c>
      <c r="M70">
        <v>0.96216811429903304</v>
      </c>
      <c r="N70">
        <v>0.96593456918827403</v>
      </c>
      <c r="O70">
        <v>0.96993134642491596</v>
      </c>
      <c r="P70">
        <v>0.979783990069931</v>
      </c>
      <c r="Q70">
        <v>0.97147172337110799</v>
      </c>
      <c r="R70">
        <v>0.94373575890142902</v>
      </c>
      <c r="S70">
        <v>0.92291863563480403</v>
      </c>
      <c r="T70">
        <v>0.95499266745204303</v>
      </c>
    </row>
    <row r="71" spans="1:20" x14ac:dyDescent="0.2">
      <c r="A71">
        <f t="shared" si="3"/>
        <v>0.9636278709006546</v>
      </c>
      <c r="B71">
        <f t="shared" si="4"/>
        <v>0.95545421273662734</v>
      </c>
      <c r="C71" t="str">
        <f t="shared" si="5"/>
        <v>Liberal</v>
      </c>
      <c r="I71" t="s">
        <v>1546</v>
      </c>
      <c r="J71">
        <v>0.96061541527049299</v>
      </c>
      <c r="K71">
        <v>0.94174558683118303</v>
      </c>
      <c r="L71">
        <v>0.96109459506390804</v>
      </c>
      <c r="M71">
        <v>0.96662252340904697</v>
      </c>
      <c r="N71">
        <v>0.974432713951497</v>
      </c>
      <c r="O71">
        <v>0.97725639087780003</v>
      </c>
      <c r="P71">
        <v>0.97575050858895396</v>
      </c>
      <c r="Q71">
        <v>0.96741831281521395</v>
      </c>
      <c r="R71">
        <v>0.94837822730228705</v>
      </c>
      <c r="S71">
        <v>0.92647066729665895</v>
      </c>
      <c r="T71">
        <v>0.95925334768002302</v>
      </c>
    </row>
    <row r="72" spans="1:20" x14ac:dyDescent="0.2">
      <c r="A72">
        <f t="shared" si="3"/>
        <v>0.94951506559637266</v>
      </c>
      <c r="B72">
        <f t="shared" si="4"/>
        <v>0.89146817256671107</v>
      </c>
      <c r="C72" t="str">
        <f t="shared" si="5"/>
        <v>Liberal</v>
      </c>
      <c r="I72" t="s">
        <v>1547</v>
      </c>
      <c r="J72">
        <v>0.96125907989303905</v>
      </c>
      <c r="K72">
        <v>0.93531686968271099</v>
      </c>
      <c r="L72">
        <v>0.90622254076132402</v>
      </c>
      <c r="M72">
        <v>0.96910937575123901</v>
      </c>
      <c r="N72">
        <v>0.96004738762130803</v>
      </c>
      <c r="O72">
        <v>0.96513513986861499</v>
      </c>
      <c r="P72">
        <v>0.93648293201116795</v>
      </c>
      <c r="Q72">
        <v>0.90367666978817196</v>
      </c>
      <c r="R72">
        <v>0.868236112571664</v>
      </c>
      <c r="S72">
        <v>0.82259512522108402</v>
      </c>
      <c r="T72">
        <v>0.92635002324146698</v>
      </c>
    </row>
    <row r="73" spans="1:20" x14ac:dyDescent="0.2">
      <c r="A73">
        <f t="shared" si="3"/>
        <v>0.94918884659398495</v>
      </c>
      <c r="B73">
        <f t="shared" si="4"/>
        <v>0.94564502802010542</v>
      </c>
      <c r="C73" t="str">
        <f t="shared" si="5"/>
        <v>Liberal</v>
      </c>
      <c r="I73" t="s">
        <v>1548</v>
      </c>
      <c r="J73">
        <v>0.946512675593846</v>
      </c>
      <c r="K73">
        <v>0.91572001405210701</v>
      </c>
      <c r="L73">
        <v>0.97014499655819197</v>
      </c>
      <c r="M73">
        <v>0.95139532411564398</v>
      </c>
      <c r="N73">
        <v>0.94857942420411201</v>
      </c>
      <c r="O73">
        <v>0.96278064504000804</v>
      </c>
      <c r="P73">
        <v>0.95529665862618296</v>
      </c>
      <c r="Q73">
        <v>0.96470936279756903</v>
      </c>
      <c r="R73">
        <v>0.952878244005538</v>
      </c>
      <c r="S73">
        <v>0.94573258597446797</v>
      </c>
      <c r="T73">
        <v>0.90960828869676902</v>
      </c>
    </row>
    <row r="74" spans="1:20" x14ac:dyDescent="0.2">
      <c r="A74">
        <f t="shared" si="3"/>
        <v>0.93168124545644249</v>
      </c>
      <c r="B74">
        <f t="shared" si="4"/>
        <v>0.93707141221551515</v>
      </c>
      <c r="C74" t="str">
        <f t="shared" si="5"/>
        <v>Conservative</v>
      </c>
      <c r="I74" t="s">
        <v>1549</v>
      </c>
      <c r="J74">
        <v>0.92896894822329101</v>
      </c>
      <c r="K74">
        <v>0.89303801603416499</v>
      </c>
      <c r="L74">
        <v>0.97154230195105795</v>
      </c>
      <c r="M74">
        <v>0.93034511614664195</v>
      </c>
      <c r="N74">
        <v>0.92271316632104206</v>
      </c>
      <c r="O74">
        <v>0.94347992406245695</v>
      </c>
      <c r="P74">
        <v>0.93070950466895297</v>
      </c>
      <c r="Q74">
        <v>0.95931485775018399</v>
      </c>
      <c r="R74">
        <v>0.95618222528220898</v>
      </c>
      <c r="S74">
        <v>0.96190664320282904</v>
      </c>
      <c r="T74">
        <v>0.87724383017340102</v>
      </c>
    </row>
    <row r="75" spans="1:20" x14ac:dyDescent="0.2">
      <c r="A75">
        <f t="shared" si="3"/>
        <v>0.86469617113507713</v>
      </c>
      <c r="B75">
        <f t="shared" si="4"/>
        <v>0.89185085285906995</v>
      </c>
      <c r="C75" t="str">
        <f t="shared" si="5"/>
        <v>Conservative</v>
      </c>
      <c r="I75" t="s">
        <v>304</v>
      </c>
      <c r="J75">
        <v>0.8541448368033</v>
      </c>
      <c r="K75">
        <v>0.81648623172032397</v>
      </c>
      <c r="L75">
        <v>0.91924645774828395</v>
      </c>
      <c r="M75">
        <v>0.85677559846689699</v>
      </c>
      <c r="N75">
        <v>0.86337773360159598</v>
      </c>
      <c r="O75">
        <v>0.87814616847006199</v>
      </c>
      <c r="P75">
        <v>0.87860034397023401</v>
      </c>
      <c r="Q75">
        <v>0.91279530231800998</v>
      </c>
      <c r="R75">
        <v>0.91625798275352799</v>
      </c>
      <c r="S75">
        <v>0.93521283213103301</v>
      </c>
      <c r="T75">
        <v>0.816387803122545</v>
      </c>
    </row>
    <row r="76" spans="1:20" x14ac:dyDescent="0.2">
      <c r="A76">
        <f t="shared" si="3"/>
        <v>0.97317618677475259</v>
      </c>
      <c r="B76">
        <f t="shared" si="4"/>
        <v>0.95899300516053199</v>
      </c>
      <c r="C76" t="str">
        <f t="shared" si="5"/>
        <v>Liberal</v>
      </c>
      <c r="I76" t="s">
        <v>1550</v>
      </c>
      <c r="J76">
        <v>0.97808280197257003</v>
      </c>
      <c r="K76">
        <v>0.96275996394595698</v>
      </c>
      <c r="L76">
        <v>0.97291209650335198</v>
      </c>
      <c r="M76">
        <v>0.97639756568396596</v>
      </c>
      <c r="N76">
        <v>0.97121279334324295</v>
      </c>
      <c r="O76">
        <v>0.97769189919942801</v>
      </c>
      <c r="P76">
        <v>0.97861937928184795</v>
      </c>
      <c r="Q76">
        <v>0.97320546726198298</v>
      </c>
      <c r="R76">
        <v>0.954831066038904</v>
      </c>
      <c r="S76">
        <v>0.929220402411571</v>
      </c>
      <c r="T76">
        <v>0.95908871080835401</v>
      </c>
    </row>
    <row r="77" spans="1:20" x14ac:dyDescent="0.2">
      <c r="A77">
        <f t="shared" si="3"/>
        <v>0.89628248488171136</v>
      </c>
      <c r="B77">
        <f t="shared" si="4"/>
        <v>0.92882906125197096</v>
      </c>
      <c r="C77" t="str">
        <f t="shared" si="5"/>
        <v>Conservative</v>
      </c>
      <c r="I77" t="s">
        <v>307</v>
      </c>
      <c r="J77">
        <v>0.89084517362690097</v>
      </c>
      <c r="K77">
        <v>0.85983322082921698</v>
      </c>
      <c r="L77">
        <v>0.96440520674330898</v>
      </c>
      <c r="M77">
        <v>0.88803077051410495</v>
      </c>
      <c r="N77">
        <v>0.87088052464423904</v>
      </c>
      <c r="O77">
        <v>0.90370001293249702</v>
      </c>
      <c r="P77">
        <v>0.91500200034483203</v>
      </c>
      <c r="Q77">
        <v>0.95223234130387702</v>
      </c>
      <c r="R77">
        <v>0.960611802805309</v>
      </c>
      <c r="S77">
        <v>0.97903080976576096</v>
      </c>
      <c r="T77">
        <v>0.83726835204007599</v>
      </c>
    </row>
    <row r="78" spans="1:20" x14ac:dyDescent="0.2">
      <c r="A78">
        <f t="shared" si="3"/>
        <v>0.96625552700408202</v>
      </c>
      <c r="B78">
        <f t="shared" si="4"/>
        <v>0.94391605992330763</v>
      </c>
      <c r="C78" t="str">
        <f t="shared" si="5"/>
        <v>Liberal</v>
      </c>
      <c r="I78" t="s">
        <v>308</v>
      </c>
      <c r="J78">
        <v>0.97255505400869402</v>
      </c>
      <c r="K78">
        <v>0.94273327848958199</v>
      </c>
      <c r="L78">
        <v>0.97172841844975799</v>
      </c>
      <c r="M78">
        <v>0.97209312808940795</v>
      </c>
      <c r="N78">
        <v>0.96104136328104295</v>
      </c>
      <c r="O78">
        <v>0.97738191970600696</v>
      </c>
      <c r="P78">
        <v>0.95917721635387199</v>
      </c>
      <c r="Q78">
        <v>0.96226590117992605</v>
      </c>
      <c r="R78">
        <v>0.948603446635083</v>
      </c>
      <c r="S78">
        <v>0.92976767927472903</v>
      </c>
      <c r="T78">
        <v>0.91976605617292895</v>
      </c>
    </row>
    <row r="79" spans="1:20" x14ac:dyDescent="0.2">
      <c r="A79">
        <f t="shared" si="3"/>
        <v>0.95769915502617453</v>
      </c>
      <c r="B79">
        <f t="shared" si="4"/>
        <v>0.93876640793273791</v>
      </c>
      <c r="C79" t="str">
        <f t="shared" si="5"/>
        <v>Liberal</v>
      </c>
      <c r="I79" t="s">
        <v>315</v>
      </c>
      <c r="J79">
        <v>0.96189302814311795</v>
      </c>
      <c r="K79">
        <v>0.93516232867708504</v>
      </c>
      <c r="L79">
        <v>0.95244061661292201</v>
      </c>
      <c r="M79">
        <v>0.96281587532637902</v>
      </c>
      <c r="N79">
        <v>0.96673775579511301</v>
      </c>
      <c r="O79">
        <v>0.96714532560243005</v>
      </c>
      <c r="P79">
        <v>0.96660201032463899</v>
      </c>
      <c r="Q79">
        <v>0.95004801792404603</v>
      </c>
      <c r="R79">
        <v>0.92384732440776796</v>
      </c>
      <c r="S79">
        <v>0.90176503308877198</v>
      </c>
      <c r="T79">
        <v>0.95156965391846504</v>
      </c>
    </row>
    <row r="80" spans="1:20" x14ac:dyDescent="0.2">
      <c r="A80">
        <f t="shared" si="3"/>
        <v>0.88459278187533175</v>
      </c>
      <c r="B80">
        <f t="shared" si="4"/>
        <v>0.9081769767975707</v>
      </c>
      <c r="C80" t="str">
        <f t="shared" si="5"/>
        <v>Conservative</v>
      </c>
      <c r="I80" t="s">
        <v>668</v>
      </c>
      <c r="J80">
        <v>0.87755646415944499</v>
      </c>
      <c r="K80">
        <v>0.84338118896747805</v>
      </c>
      <c r="L80">
        <v>0.93354390260184394</v>
      </c>
      <c r="M80">
        <v>0.88702151708227495</v>
      </c>
      <c r="N80">
        <v>0.866878066466923</v>
      </c>
      <c r="O80">
        <v>0.89917555197402599</v>
      </c>
      <c r="P80">
        <v>0.89646876385913699</v>
      </c>
      <c r="Q80">
        <v>0.93203644801792596</v>
      </c>
      <c r="R80">
        <v>0.92337712766260205</v>
      </c>
      <c r="S80">
        <v>0.93871301885472602</v>
      </c>
      <c r="T80">
        <v>0.85028952559346305</v>
      </c>
    </row>
    <row r="81" spans="1:20" x14ac:dyDescent="0.2">
      <c r="A81">
        <f t="shared" si="3"/>
        <v>0.95766085091623865</v>
      </c>
      <c r="B81">
        <f t="shared" si="4"/>
        <v>0.96590057001532625</v>
      </c>
      <c r="C81" t="str">
        <f t="shared" si="5"/>
        <v>Conservative</v>
      </c>
      <c r="I81" t="s">
        <v>1551</v>
      </c>
      <c r="J81">
        <v>0.95386213641309703</v>
      </c>
      <c r="K81">
        <v>0.92925997341432698</v>
      </c>
      <c r="L81">
        <v>0.98285483085871905</v>
      </c>
      <c r="M81">
        <v>0.96021929447260601</v>
      </c>
      <c r="N81">
        <v>0.94874027843877395</v>
      </c>
      <c r="O81">
        <v>0.97102859189990898</v>
      </c>
      <c r="P81">
        <v>0.97047114447351301</v>
      </c>
      <c r="Q81">
        <v>0.98464228903844397</v>
      </c>
      <c r="R81">
        <v>0.973726255824093</v>
      </c>
      <c r="S81">
        <v>0.968968675665137</v>
      </c>
      <c r="T81">
        <v>0.93169448507544395</v>
      </c>
    </row>
    <row r="82" spans="1:20" x14ac:dyDescent="0.2">
      <c r="A82">
        <f t="shared" si="3"/>
        <v>0.91168855912288771</v>
      </c>
      <c r="B82">
        <f t="shared" si="4"/>
        <v>0.94402043875323616</v>
      </c>
      <c r="C82" t="str">
        <f t="shared" si="5"/>
        <v>Conservative</v>
      </c>
      <c r="I82" t="s">
        <v>675</v>
      </c>
      <c r="J82">
        <v>0.90524273052572501</v>
      </c>
      <c r="K82">
        <v>0.87826853276239403</v>
      </c>
      <c r="L82">
        <v>0.96765755292685895</v>
      </c>
      <c r="M82">
        <v>0.90811241272839405</v>
      </c>
      <c r="N82">
        <v>0.89300887726657296</v>
      </c>
      <c r="O82">
        <v>0.91784124852738103</v>
      </c>
      <c r="P82">
        <v>0.932207918025453</v>
      </c>
      <c r="Q82">
        <v>0.96449174437458396</v>
      </c>
      <c r="R82">
        <v>0.96512761287716697</v>
      </c>
      <c r="S82">
        <v>0.97683016587535199</v>
      </c>
      <c r="T82">
        <v>0.88144475261362498</v>
      </c>
    </row>
    <row r="83" spans="1:20" x14ac:dyDescent="0.2">
      <c r="A83">
        <f t="shared" si="3"/>
        <v>0.95967950463403973</v>
      </c>
      <c r="B83">
        <f t="shared" si="4"/>
        <v>0.96145507375650929</v>
      </c>
      <c r="C83" t="str">
        <f t="shared" si="5"/>
        <v>Conservative</v>
      </c>
      <c r="I83" t="s">
        <v>339</v>
      </c>
      <c r="J83">
        <v>0.96016313129838005</v>
      </c>
      <c r="K83">
        <v>0.949624082334658</v>
      </c>
      <c r="L83">
        <v>0.96724346593911603</v>
      </c>
      <c r="M83">
        <v>0.95808281313844101</v>
      </c>
      <c r="N83">
        <v>0.95784802495884502</v>
      </c>
      <c r="O83">
        <v>0.96511551013479802</v>
      </c>
      <c r="P83">
        <v>0.98110556348149502</v>
      </c>
      <c r="Q83">
        <v>0.97490242267497695</v>
      </c>
      <c r="R83">
        <v>0.96167072178149104</v>
      </c>
      <c r="S83">
        <v>0.94101855688259095</v>
      </c>
      <c r="T83">
        <v>0.94857810396199305</v>
      </c>
    </row>
    <row r="84" spans="1:20" x14ac:dyDescent="0.2">
      <c r="A84">
        <f t="shared" si="3"/>
        <v>0.92855854117170111</v>
      </c>
      <c r="B84">
        <f t="shared" si="4"/>
        <v>0.94858755720661847</v>
      </c>
      <c r="C84" t="str">
        <f t="shared" si="5"/>
        <v>Conservative</v>
      </c>
      <c r="I84" t="s">
        <v>342</v>
      </c>
      <c r="J84">
        <v>0.92668710530197795</v>
      </c>
      <c r="K84">
        <v>0.89584132367653302</v>
      </c>
      <c r="L84">
        <v>0.97502931334562504</v>
      </c>
      <c r="M84">
        <v>0.92195742530875202</v>
      </c>
      <c r="N84">
        <v>0.91623932969719002</v>
      </c>
      <c r="O84">
        <v>0.93559674970012896</v>
      </c>
      <c r="P84">
        <v>0.938596914621873</v>
      </c>
      <c r="Q84">
        <v>0.96497191997704101</v>
      </c>
      <c r="R84">
        <v>0.96992659973736794</v>
      </c>
      <c r="S84">
        <v>0.978538028728551</v>
      </c>
      <c r="T84">
        <v>0.89090432296826005</v>
      </c>
    </row>
    <row r="85" spans="1:20" x14ac:dyDescent="0.2">
      <c r="A85">
        <f t="shared" si="3"/>
        <v>0.86149517313247415</v>
      </c>
      <c r="B85">
        <f t="shared" si="4"/>
        <v>0.88577880058750513</v>
      </c>
      <c r="C85" t="str">
        <f t="shared" si="5"/>
        <v>Conservative</v>
      </c>
      <c r="I85" t="s">
        <v>1552</v>
      </c>
      <c r="J85">
        <v>0.85131861611201898</v>
      </c>
      <c r="K85">
        <v>0.82120956647020404</v>
      </c>
      <c r="L85">
        <v>0.89623159309234302</v>
      </c>
      <c r="M85">
        <v>0.85559676970666798</v>
      </c>
      <c r="N85">
        <v>0.87303338470313996</v>
      </c>
      <c r="O85">
        <v>0.87158110871047101</v>
      </c>
      <c r="P85">
        <v>0.87612921860837001</v>
      </c>
      <c r="Q85">
        <v>0.90303039056808099</v>
      </c>
      <c r="R85">
        <v>0.89214046864997198</v>
      </c>
      <c r="S85">
        <v>0.90189375213584</v>
      </c>
      <c r="T85">
        <v>0.85570017297526202</v>
      </c>
    </row>
    <row r="86" spans="1:20" x14ac:dyDescent="0.2">
      <c r="A86">
        <f t="shared" si="3"/>
        <v>0.97356320037493471</v>
      </c>
      <c r="B86">
        <f t="shared" si="4"/>
        <v>0.959676562434994</v>
      </c>
      <c r="C86" t="str">
        <f t="shared" si="5"/>
        <v>Liberal</v>
      </c>
      <c r="I86" t="s">
        <v>354</v>
      </c>
      <c r="J86">
        <v>0.97752738979327802</v>
      </c>
      <c r="K86">
        <v>0.95083979425705101</v>
      </c>
      <c r="L86">
        <v>0.97550015882515995</v>
      </c>
      <c r="M86">
        <v>0.98106578733050998</v>
      </c>
      <c r="N86">
        <v>0.97148505912553695</v>
      </c>
      <c r="O86">
        <v>0.98496101291807203</v>
      </c>
      <c r="P86">
        <v>0.98063154201571201</v>
      </c>
      <c r="Q86">
        <v>0.97260610825086602</v>
      </c>
      <c r="R86">
        <v>0.95502837982888</v>
      </c>
      <c r="S86">
        <v>0.93494217164401805</v>
      </c>
      <c r="T86">
        <v>0.95517461043549401</v>
      </c>
    </row>
    <row r="87" spans="1:20" x14ac:dyDescent="0.2">
      <c r="A87">
        <f t="shared" si="3"/>
        <v>0.97769495073081691</v>
      </c>
      <c r="B87">
        <f t="shared" si="4"/>
        <v>0.94295595119920461</v>
      </c>
      <c r="C87" t="str">
        <f t="shared" si="5"/>
        <v>Liberal</v>
      </c>
      <c r="I87" t="s">
        <v>1553</v>
      </c>
      <c r="J87">
        <v>0.98374718526534899</v>
      </c>
      <c r="K87">
        <v>0.97354677047567995</v>
      </c>
      <c r="L87">
        <v>0.94947390049747105</v>
      </c>
      <c r="M87">
        <v>0.98640585227220001</v>
      </c>
      <c r="N87">
        <v>0.98500709604069103</v>
      </c>
      <c r="O87">
        <v>0.98798889983351001</v>
      </c>
      <c r="P87">
        <v>0.96934171291906401</v>
      </c>
      <c r="Q87">
        <v>0.95273912758986901</v>
      </c>
      <c r="R87">
        <v>0.93401758699070303</v>
      </c>
      <c r="S87">
        <v>0.89668363161697795</v>
      </c>
      <c r="T87">
        <v>0.96199769687940995</v>
      </c>
    </row>
    <row r="88" spans="1:20" x14ac:dyDescent="0.2">
      <c r="A88">
        <f t="shared" si="3"/>
        <v>0.96873503246745907</v>
      </c>
      <c r="B88">
        <f t="shared" si="4"/>
        <v>0.96067260840807145</v>
      </c>
      <c r="C88" t="str">
        <f t="shared" si="5"/>
        <v>Liberal</v>
      </c>
      <c r="I88" t="s">
        <v>1554</v>
      </c>
      <c r="J88">
        <v>0.96824545290542197</v>
      </c>
      <c r="K88">
        <v>0.94086373278469304</v>
      </c>
      <c r="L88">
        <v>0.98228922778665495</v>
      </c>
      <c r="M88">
        <v>0.96906800182917996</v>
      </c>
      <c r="N88">
        <v>0.97129101753192804</v>
      </c>
      <c r="O88">
        <v>0.98065276196687601</v>
      </c>
      <c r="P88">
        <v>0.96796122089433301</v>
      </c>
      <c r="Q88">
        <v>0.97545483504845898</v>
      </c>
      <c r="R88">
        <v>0.96166515422329302</v>
      </c>
      <c r="S88">
        <v>0.95132228299020705</v>
      </c>
      <c r="T88">
        <v>0.94695954888406497</v>
      </c>
    </row>
    <row r="89" spans="1:20" x14ac:dyDescent="0.2">
      <c r="A89">
        <f t="shared" si="3"/>
        <v>0.89874348328941711</v>
      </c>
      <c r="B89">
        <f t="shared" si="4"/>
        <v>0.93148938319286922</v>
      </c>
      <c r="C89" t="str">
        <f t="shared" si="5"/>
        <v>Conservative</v>
      </c>
      <c r="I89" t="s">
        <v>1555</v>
      </c>
      <c r="J89">
        <v>0.88932458282400895</v>
      </c>
      <c r="K89">
        <v>0.85630379547312896</v>
      </c>
      <c r="L89">
        <v>0.95853734026791804</v>
      </c>
      <c r="M89">
        <v>0.88902014794740802</v>
      </c>
      <c r="N89">
        <v>0.88823677689390601</v>
      </c>
      <c r="O89">
        <v>0.91103825633013302</v>
      </c>
      <c r="P89">
        <v>0.92087152114118698</v>
      </c>
      <c r="Q89">
        <v>0.95227245143676298</v>
      </c>
      <c r="R89">
        <v>0.95915694276670005</v>
      </c>
      <c r="S89">
        <v>0.97500548045690105</v>
      </c>
      <c r="T89">
        <v>0.85014052016279495</v>
      </c>
    </row>
    <row r="90" spans="1:20" x14ac:dyDescent="0.2">
      <c r="A90">
        <f t="shared" si="3"/>
        <v>0.95388141819673589</v>
      </c>
      <c r="B90">
        <f t="shared" si="4"/>
        <v>0.9633195442360426</v>
      </c>
      <c r="C90" t="str">
        <f t="shared" si="5"/>
        <v>Conservative</v>
      </c>
      <c r="I90" t="s">
        <v>1556</v>
      </c>
      <c r="J90">
        <v>0.94852825504678795</v>
      </c>
      <c r="K90">
        <v>0.927604933256993</v>
      </c>
      <c r="L90">
        <v>0.97535242561339097</v>
      </c>
      <c r="M90">
        <v>0.95304305726846805</v>
      </c>
      <c r="N90">
        <v>0.95166726933454804</v>
      </c>
      <c r="O90">
        <v>0.96709256866022697</v>
      </c>
      <c r="P90">
        <v>0.97214956787333795</v>
      </c>
      <c r="Q90">
        <v>0.979672862545795</v>
      </c>
      <c r="R90">
        <v>0.97425803836929603</v>
      </c>
      <c r="S90">
        <v>0.96529804817030895</v>
      </c>
      <c r="T90">
        <v>0.92521920422147497</v>
      </c>
    </row>
    <row r="91" spans="1:20" x14ac:dyDescent="0.2">
      <c r="A91">
        <f t="shared" si="3"/>
        <v>0.95372678496675223</v>
      </c>
      <c r="B91">
        <f t="shared" si="4"/>
        <v>0.94818546566925499</v>
      </c>
      <c r="C91" t="str">
        <f t="shared" si="5"/>
        <v>Liberal</v>
      </c>
      <c r="I91" t="s">
        <v>1557</v>
      </c>
      <c r="J91">
        <v>0.95358727546567001</v>
      </c>
      <c r="K91">
        <v>0.93926285777535701</v>
      </c>
      <c r="L91">
        <v>0.95231475524197995</v>
      </c>
      <c r="M91">
        <v>0.95761307267540696</v>
      </c>
      <c r="N91">
        <v>0.95839302626985301</v>
      </c>
      <c r="O91">
        <v>0.96118972237224698</v>
      </c>
      <c r="P91">
        <v>0.96141438607449103</v>
      </c>
      <c r="Q91">
        <v>0.95841337461760301</v>
      </c>
      <c r="R91">
        <v>0.94467210088323506</v>
      </c>
      <c r="S91">
        <v>0.92502706472995</v>
      </c>
      <c r="T91">
        <v>0.95140040204099596</v>
      </c>
    </row>
    <row r="92" spans="1:20" x14ac:dyDescent="0.2">
      <c r="A92">
        <f t="shared" si="3"/>
        <v>0.94884583375633846</v>
      </c>
      <c r="B92">
        <f t="shared" si="4"/>
        <v>0.90821678613598456</v>
      </c>
      <c r="C92" t="str">
        <f t="shared" si="5"/>
        <v>Liberal</v>
      </c>
      <c r="I92" t="s">
        <v>685</v>
      </c>
      <c r="J92">
        <v>0.95833525208345904</v>
      </c>
      <c r="K92">
        <v>0.94763706150015603</v>
      </c>
      <c r="L92">
        <v>0.90175270658232798</v>
      </c>
      <c r="M92">
        <v>0.96208358471026401</v>
      </c>
      <c r="N92">
        <v>0.96439674086011895</v>
      </c>
      <c r="O92">
        <v>0.95886965680170499</v>
      </c>
      <c r="P92">
        <v>0.94862683573326401</v>
      </c>
      <c r="Q92">
        <v>0.91398698947509305</v>
      </c>
      <c r="R92">
        <v>0.88829484324612795</v>
      </c>
      <c r="S92">
        <v>0.83833734394612702</v>
      </c>
      <c r="T92">
        <v>0.95183791827931097</v>
      </c>
    </row>
    <row r="93" spans="1:20" x14ac:dyDescent="0.2">
      <c r="A93">
        <f t="shared" si="3"/>
        <v>0.90045028944437355</v>
      </c>
      <c r="B93">
        <f t="shared" si="4"/>
        <v>0.9176299980049144</v>
      </c>
      <c r="C93" t="str">
        <f t="shared" si="5"/>
        <v>Conservative</v>
      </c>
      <c r="I93" t="s">
        <v>713</v>
      </c>
      <c r="J93">
        <v>0.894537375397776</v>
      </c>
      <c r="K93">
        <v>0.86282677428633703</v>
      </c>
      <c r="L93">
        <v>0.93891263714540196</v>
      </c>
      <c r="M93">
        <v>0.89796126281436695</v>
      </c>
      <c r="N93">
        <v>0.896623806605923</v>
      </c>
      <c r="O93">
        <v>0.91183988041643604</v>
      </c>
      <c r="P93">
        <v>0.91763086374004399</v>
      </c>
      <c r="Q93">
        <v>0.93760052076379397</v>
      </c>
      <c r="R93">
        <v>0.92294207543757301</v>
      </c>
      <c r="S93">
        <v>0.93122190101459701</v>
      </c>
      <c r="T93">
        <v>0.87875462906856405</v>
      </c>
    </row>
    <row r="94" spans="1:20" x14ac:dyDescent="0.2">
      <c r="A94">
        <f t="shared" si="3"/>
        <v>0.95457772250061212</v>
      </c>
      <c r="B94">
        <f t="shared" si="4"/>
        <v>0.96340624558698207</v>
      </c>
      <c r="C94" t="str">
        <f t="shared" si="5"/>
        <v>Conservative</v>
      </c>
      <c r="I94" t="s">
        <v>994</v>
      </c>
      <c r="J94">
        <v>0.95259261628635294</v>
      </c>
      <c r="K94">
        <v>0.94273022787566296</v>
      </c>
      <c r="L94">
        <v>0.97903119408401595</v>
      </c>
      <c r="M94">
        <v>0.95173181421106401</v>
      </c>
      <c r="N94">
        <v>0.94298999025125296</v>
      </c>
      <c r="O94">
        <v>0.95839049229532303</v>
      </c>
      <c r="P94">
        <v>0.96584269508041298</v>
      </c>
      <c r="Q94">
        <v>0.979608391975203</v>
      </c>
      <c r="R94">
        <v>0.97515518729943695</v>
      </c>
      <c r="S94">
        <v>0.96432896475906305</v>
      </c>
      <c r="T94">
        <v>0.93209598882079403</v>
      </c>
    </row>
    <row r="95" spans="1:20" x14ac:dyDescent="0.2">
      <c r="A95">
        <f t="shared" si="3"/>
        <v>0.93456884363145309</v>
      </c>
      <c r="B95">
        <f t="shared" si="4"/>
        <v>0.92469135059453245</v>
      </c>
      <c r="C95" t="str">
        <f t="shared" si="5"/>
        <v>Liberal</v>
      </c>
      <c r="I95" t="s">
        <v>404</v>
      </c>
      <c r="J95">
        <v>0.93860893424296499</v>
      </c>
      <c r="K95">
        <v>0.91721373680684004</v>
      </c>
      <c r="L95">
        <v>0.93448786307152998</v>
      </c>
      <c r="M95">
        <v>0.93316873582655002</v>
      </c>
      <c r="N95">
        <v>0.94395893854507495</v>
      </c>
      <c r="O95">
        <v>0.93997485329575803</v>
      </c>
      <c r="P95">
        <v>0.93799891559631599</v>
      </c>
      <c r="Q95">
        <v>0.93651675002578105</v>
      </c>
      <c r="R95">
        <v>0.92296382336480998</v>
      </c>
      <c r="S95">
        <v>0.90106893279927003</v>
      </c>
      <c r="T95">
        <v>0.92490833118648497</v>
      </c>
    </row>
    <row r="96" spans="1:20" x14ac:dyDescent="0.2">
      <c r="A96">
        <f t="shared" si="3"/>
        <v>0.95229210693220701</v>
      </c>
      <c r="B96">
        <f t="shared" si="4"/>
        <v>0.93115772788419771</v>
      </c>
      <c r="C96" t="str">
        <f t="shared" si="5"/>
        <v>Liberal</v>
      </c>
      <c r="I96" t="s">
        <v>1558</v>
      </c>
      <c r="J96">
        <v>0.95853830450850697</v>
      </c>
      <c r="K96">
        <v>0.941046281411687</v>
      </c>
      <c r="L96">
        <v>0.94004696627045403</v>
      </c>
      <c r="M96">
        <v>0.95553013711037404</v>
      </c>
      <c r="N96">
        <v>0.96119477502258299</v>
      </c>
      <c r="O96">
        <v>0.957396177269636</v>
      </c>
      <c r="P96">
        <v>0.95297791716348601</v>
      </c>
      <c r="Q96">
        <v>0.94228273968392795</v>
      </c>
      <c r="R96">
        <v>0.92192762594927402</v>
      </c>
      <c r="S96">
        <v>0.892287899762498</v>
      </c>
      <c r="T96">
        <v>0.94631245686180199</v>
      </c>
    </row>
    <row r="97" spans="1:20" x14ac:dyDescent="0.2">
      <c r="A97">
        <f t="shared" si="3"/>
        <v>0.75916731346540323</v>
      </c>
      <c r="B97">
        <f t="shared" si="4"/>
        <v>0.78967955858590255</v>
      </c>
      <c r="C97" t="str">
        <f t="shared" si="5"/>
        <v>Conservative</v>
      </c>
      <c r="I97" t="s">
        <v>1007</v>
      </c>
      <c r="J97">
        <v>0.74499375873762697</v>
      </c>
      <c r="K97">
        <v>0.70587550771418694</v>
      </c>
      <c r="L97">
        <v>0.80997310856544702</v>
      </c>
      <c r="M97">
        <v>0.754274436913831</v>
      </c>
      <c r="N97">
        <v>0.76064482777196496</v>
      </c>
      <c r="O97">
        <v>0.77924224108936302</v>
      </c>
      <c r="P97">
        <v>0.77468998157651603</v>
      </c>
      <c r="Q97">
        <v>0.81284179095152398</v>
      </c>
      <c r="R97">
        <v>0.80256582476719196</v>
      </c>
      <c r="S97">
        <v>0.82931385245253397</v>
      </c>
      <c r="T97">
        <v>0.72898634318174704</v>
      </c>
    </row>
    <row r="98" spans="1:20" x14ac:dyDescent="0.2">
      <c r="A98">
        <f t="shared" si="3"/>
        <v>0.59381060060033697</v>
      </c>
      <c r="B98">
        <f t="shared" si="4"/>
        <v>0.60671353970460706</v>
      </c>
      <c r="C98" t="str">
        <f t="shared" si="5"/>
        <v>Conservative</v>
      </c>
      <c r="I98" t="s">
        <v>451</v>
      </c>
      <c r="J98">
        <v>0.57887143156891996</v>
      </c>
      <c r="K98">
        <v>0.56371820440229603</v>
      </c>
      <c r="L98">
        <v>0.60865649518787801</v>
      </c>
      <c r="M98">
        <v>0.58476828619709498</v>
      </c>
      <c r="N98">
        <v>0.60973009034762804</v>
      </c>
      <c r="O98">
        <v>0.61711909589820502</v>
      </c>
      <c r="P98">
        <v>0.622658707705947</v>
      </c>
      <c r="Q98">
        <v>0.62224291175123303</v>
      </c>
      <c r="R98">
        <v>0.59992967040255196</v>
      </c>
      <c r="S98">
        <v>0.60638317458548696</v>
      </c>
      <c r="T98">
        <v>0.58235323407781603</v>
      </c>
    </row>
    <row r="99" spans="1:20" x14ac:dyDescent="0.2">
      <c r="A99">
        <f t="shared" si="3"/>
        <v>0.91308045238080482</v>
      </c>
      <c r="B99">
        <f t="shared" si="4"/>
        <v>0.86827736862470961</v>
      </c>
      <c r="C99" t="str">
        <f t="shared" si="5"/>
        <v>Liberal</v>
      </c>
      <c r="I99" t="s">
        <v>1559</v>
      </c>
      <c r="J99">
        <v>0.92204072964263295</v>
      </c>
      <c r="K99">
        <v>0.90329793859596597</v>
      </c>
      <c r="L99">
        <v>0.85226141678648704</v>
      </c>
      <c r="M99">
        <v>0.93160153846786997</v>
      </c>
      <c r="N99">
        <v>0.94415532033958505</v>
      </c>
      <c r="O99">
        <v>0.92512577045228805</v>
      </c>
      <c r="P99">
        <v>0.91725951406606099</v>
      </c>
      <c r="Q99">
        <v>0.86737503981792796</v>
      </c>
      <c r="R99">
        <v>0.83463327292931699</v>
      </c>
      <c r="S99">
        <v>0.78152488071487802</v>
      </c>
      <c r="T99">
        <v>0.94059413559536398</v>
      </c>
    </row>
    <row r="100" spans="1:20" x14ac:dyDescent="0.2">
      <c r="A100">
        <f t="shared" si="3"/>
        <v>0.85945714395249528</v>
      </c>
      <c r="B100">
        <f t="shared" si="4"/>
        <v>0.87989010136607659</v>
      </c>
      <c r="C100" t="str">
        <f t="shared" si="5"/>
        <v>Conservative</v>
      </c>
      <c r="I100" t="s">
        <v>1560</v>
      </c>
      <c r="J100">
        <v>0.850638672952861</v>
      </c>
      <c r="K100">
        <v>0.82074153896912905</v>
      </c>
      <c r="L100">
        <v>0.90157464863082304</v>
      </c>
      <c r="M100">
        <v>0.84738309488404395</v>
      </c>
      <c r="N100">
        <v>0.86536107605999302</v>
      </c>
      <c r="O100">
        <v>0.87104383221812098</v>
      </c>
      <c r="P100">
        <v>0.86411949388548004</v>
      </c>
      <c r="Q100">
        <v>0.895097943123772</v>
      </c>
      <c r="R100">
        <v>0.90924805779297901</v>
      </c>
      <c r="S100">
        <v>0.92113833451916505</v>
      </c>
      <c r="T100">
        <v>0.80984667750898698</v>
      </c>
    </row>
    <row r="101" spans="1:20" x14ac:dyDescent="0.2">
      <c r="A101">
        <f t="shared" si="3"/>
        <v>0.95887995255965786</v>
      </c>
      <c r="B101">
        <f t="shared" si="4"/>
        <v>0.96083699509721165</v>
      </c>
      <c r="C101" t="str">
        <f t="shared" si="5"/>
        <v>Conservative</v>
      </c>
      <c r="I101" t="s">
        <v>1561</v>
      </c>
      <c r="J101">
        <v>0.95576776767586402</v>
      </c>
      <c r="K101">
        <v>0.92624646605053096</v>
      </c>
      <c r="L101">
        <v>0.98572301086851399</v>
      </c>
      <c r="M101">
        <v>0.95542780219916701</v>
      </c>
      <c r="N101">
        <v>0.96230683770649095</v>
      </c>
      <c r="O101">
        <v>0.96780783085738098</v>
      </c>
      <c r="P101">
        <v>0.96840112240071596</v>
      </c>
      <c r="Q101">
        <v>0.97651486287286304</v>
      </c>
      <c r="R101">
        <v>0.96488208197882996</v>
      </c>
      <c r="S101">
        <v>0.96028198353405503</v>
      </c>
      <c r="T101">
        <v>0.93410492469959405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101"/>
  <sheetViews>
    <sheetView tabSelected="1" topLeftCell="A85" workbookViewId="0">
      <selection activeCell="D100" sqref="D100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E2">
        <v>0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2</v>
      </c>
      <c r="C3" t="str">
        <f>IF(A3&gt;B3,"Liberal", IF(B3&gt;A3, "Conservative", "Tie"))</f>
        <v>Conservative</v>
      </c>
      <c r="E3" t="s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1517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33</v>
      </c>
      <c r="B5">
        <f t="shared" si="1"/>
        <v>34</v>
      </c>
      <c r="C5" t="str">
        <f t="shared" si="2"/>
        <v>Conservative</v>
      </c>
      <c r="E5" t="s">
        <v>39</v>
      </c>
      <c r="F5">
        <v>32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33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20</v>
      </c>
      <c r="B6">
        <f t="shared" si="1"/>
        <v>25</v>
      </c>
      <c r="C6" t="str">
        <f t="shared" si="2"/>
        <v>Conservative</v>
      </c>
      <c r="E6" t="s">
        <v>1518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13</v>
      </c>
      <c r="B7">
        <f t="shared" si="1"/>
        <v>9</v>
      </c>
      <c r="C7" t="str">
        <f t="shared" si="2"/>
        <v>Liberal</v>
      </c>
      <c r="E7" t="s">
        <v>40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0</v>
      </c>
      <c r="B8">
        <f t="shared" si="1"/>
        <v>0</v>
      </c>
      <c r="C8" t="str">
        <f t="shared" si="2"/>
        <v>Tie</v>
      </c>
      <c r="E8" t="s">
        <v>1519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0</v>
      </c>
      <c r="B9">
        <f t="shared" si="1"/>
        <v>2</v>
      </c>
      <c r="C9" t="str">
        <f t="shared" si="2"/>
        <v>Conservative</v>
      </c>
      <c r="E9" t="s">
        <v>1520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1521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0</v>
      </c>
      <c r="B11">
        <f t="shared" si="1"/>
        <v>2</v>
      </c>
      <c r="C11" t="str">
        <f t="shared" si="2"/>
        <v>Conservative</v>
      </c>
      <c r="E11" t="s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9</v>
      </c>
      <c r="B12">
        <f t="shared" si="1"/>
        <v>12</v>
      </c>
      <c r="C12" t="str">
        <f t="shared" si="2"/>
        <v>Conservative</v>
      </c>
      <c r="E12" t="s">
        <v>51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0</v>
      </c>
      <c r="B13">
        <f t="shared" si="1"/>
        <v>0</v>
      </c>
      <c r="C13" t="str">
        <f t="shared" si="2"/>
        <v>Tie</v>
      </c>
      <c r="E13" t="s">
        <v>52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0</v>
      </c>
      <c r="C14" t="str">
        <f t="shared" si="2"/>
        <v>Tie</v>
      </c>
      <c r="E14" t="s">
        <v>53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0</v>
      </c>
      <c r="B15">
        <f t="shared" si="1"/>
        <v>0</v>
      </c>
      <c r="C15" t="str">
        <f t="shared" si="2"/>
        <v>Tie</v>
      </c>
      <c r="E15" t="s">
        <v>1522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0</v>
      </c>
      <c r="B16">
        <f t="shared" si="1"/>
        <v>0</v>
      </c>
      <c r="C16" t="str">
        <f t="shared" si="2"/>
        <v>Tie</v>
      </c>
      <c r="E16" t="s">
        <v>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0</v>
      </c>
      <c r="B17">
        <f t="shared" si="1"/>
        <v>1</v>
      </c>
      <c r="C17" t="str">
        <f t="shared" si="2"/>
        <v>Conservative</v>
      </c>
      <c r="E17" t="s">
        <v>796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0</v>
      </c>
      <c r="B18">
        <f t="shared" si="1"/>
        <v>0</v>
      </c>
      <c r="C18" t="str">
        <f t="shared" si="2"/>
        <v>Tie</v>
      </c>
      <c r="E18" t="s">
        <v>1523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3</v>
      </c>
      <c r="B19">
        <f t="shared" si="1"/>
        <v>1</v>
      </c>
      <c r="C19" t="str">
        <f t="shared" si="2"/>
        <v>Liberal</v>
      </c>
      <c r="E19" t="s">
        <v>1524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14</v>
      </c>
      <c r="B20">
        <f t="shared" si="1"/>
        <v>6</v>
      </c>
      <c r="C20" t="str">
        <f t="shared" si="2"/>
        <v>Liberal</v>
      </c>
      <c r="E20" t="s">
        <v>1525</v>
      </c>
      <c r="F20">
        <v>9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2</v>
      </c>
      <c r="B21">
        <f t="shared" si="1"/>
        <v>0</v>
      </c>
      <c r="C21" t="str">
        <f t="shared" si="2"/>
        <v>Liberal</v>
      </c>
      <c r="E21" t="s">
        <v>819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35</v>
      </c>
      <c r="B22">
        <f t="shared" si="1"/>
        <v>13</v>
      </c>
      <c r="C22" t="str">
        <f t="shared" si="2"/>
        <v>Liberal</v>
      </c>
      <c r="E22" t="s">
        <v>1526</v>
      </c>
      <c r="F22">
        <v>21</v>
      </c>
      <c r="G22">
        <v>14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</v>
      </c>
      <c r="R22">
        <v>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3</v>
      </c>
      <c r="C23" t="str">
        <f t="shared" si="2"/>
        <v>Conservative</v>
      </c>
      <c r="E23" t="s">
        <v>571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0</v>
      </c>
      <c r="B24">
        <f t="shared" si="1"/>
        <v>0</v>
      </c>
      <c r="C24" t="str">
        <f t="shared" si="2"/>
        <v>Tie</v>
      </c>
      <c r="E24" t="s">
        <v>1527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2</v>
      </c>
      <c r="B25">
        <f t="shared" si="1"/>
        <v>1</v>
      </c>
      <c r="C25" t="str">
        <f t="shared" si="2"/>
        <v>Liberal</v>
      </c>
      <c r="E25" t="s">
        <v>1528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0</v>
      </c>
      <c r="B26">
        <f t="shared" si="1"/>
        <v>0</v>
      </c>
      <c r="C26" t="str">
        <f t="shared" si="2"/>
        <v>Tie</v>
      </c>
      <c r="E26" t="s">
        <v>1529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1</v>
      </c>
      <c r="B27">
        <f t="shared" si="1"/>
        <v>1</v>
      </c>
      <c r="C27" t="str">
        <f t="shared" si="2"/>
        <v>Tie</v>
      </c>
      <c r="E27" t="s">
        <v>849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1</v>
      </c>
      <c r="C28" t="str">
        <f t="shared" si="2"/>
        <v>Conservative</v>
      </c>
      <c r="E28" t="s">
        <v>1530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1</v>
      </c>
      <c r="B29">
        <f t="shared" si="1"/>
        <v>0</v>
      </c>
      <c r="C29" t="str">
        <f t="shared" si="2"/>
        <v>Liberal</v>
      </c>
      <c r="E29" t="s">
        <v>1531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127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129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135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1</v>
      </c>
      <c r="C33" t="str">
        <f t="shared" si="2"/>
        <v>Liberal</v>
      </c>
      <c r="E33" t="s">
        <v>865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1</v>
      </c>
      <c r="C34" t="str">
        <f t="shared" si="2"/>
        <v>Conservative</v>
      </c>
      <c r="E34" t="s">
        <v>146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8</v>
      </c>
      <c r="B35">
        <f t="shared" si="1"/>
        <v>1</v>
      </c>
      <c r="C35" t="str">
        <f t="shared" si="2"/>
        <v>Liberal</v>
      </c>
      <c r="E35" t="s">
        <v>596</v>
      </c>
      <c r="F35">
        <v>6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153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1</v>
      </c>
      <c r="B37">
        <f t="shared" si="1"/>
        <v>0</v>
      </c>
      <c r="C37" t="str">
        <f t="shared" si="2"/>
        <v>Liberal</v>
      </c>
      <c r="E37" t="s">
        <v>1532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2</v>
      </c>
      <c r="B38">
        <f t="shared" si="1"/>
        <v>6</v>
      </c>
      <c r="C38" t="str">
        <f t="shared" si="2"/>
        <v>Conservative</v>
      </c>
      <c r="E38" t="s">
        <v>1533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2</v>
      </c>
      <c r="B39">
        <f t="shared" si="1"/>
        <v>6</v>
      </c>
      <c r="C39" t="str">
        <f t="shared" si="2"/>
        <v>Conservative</v>
      </c>
      <c r="E39" t="s">
        <v>1534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5</v>
      </c>
      <c r="B40">
        <f t="shared" si="1"/>
        <v>8</v>
      </c>
      <c r="C40" t="str">
        <f t="shared" si="2"/>
        <v>Conservative</v>
      </c>
      <c r="E40" t="s">
        <v>1513</v>
      </c>
      <c r="F40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2</v>
      </c>
      <c r="B41">
        <f t="shared" si="1"/>
        <v>0</v>
      </c>
      <c r="C41" t="str">
        <f t="shared" si="2"/>
        <v>Liberal</v>
      </c>
      <c r="E41" t="s">
        <v>883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167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0</v>
      </c>
      <c r="B43">
        <f t="shared" si="1"/>
        <v>0</v>
      </c>
      <c r="C43" t="str">
        <f t="shared" si="2"/>
        <v>Tie</v>
      </c>
      <c r="E43" t="s">
        <v>168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178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1535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5</v>
      </c>
      <c r="B46">
        <f t="shared" si="1"/>
        <v>3</v>
      </c>
      <c r="C46" t="str">
        <f t="shared" si="2"/>
        <v>Liberal</v>
      </c>
      <c r="E46" t="s">
        <v>889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1536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0</v>
      </c>
      <c r="B48">
        <f t="shared" si="1"/>
        <v>0</v>
      </c>
      <c r="C48" t="str">
        <f t="shared" si="2"/>
        <v>Tie</v>
      </c>
      <c r="E48" t="s">
        <v>1537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1</v>
      </c>
      <c r="B49">
        <f t="shared" si="1"/>
        <v>0</v>
      </c>
      <c r="C49" t="str">
        <f t="shared" si="2"/>
        <v>Liberal</v>
      </c>
      <c r="E49" t="s">
        <v>1538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210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1539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225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1540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231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0</v>
      </c>
      <c r="B55">
        <f t="shared" si="1"/>
        <v>0</v>
      </c>
      <c r="C55" t="str">
        <f t="shared" si="2"/>
        <v>Tie</v>
      </c>
      <c r="E55" t="s">
        <v>1541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628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918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919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1</v>
      </c>
      <c r="C59" t="str">
        <f t="shared" si="2"/>
        <v>Conservative</v>
      </c>
      <c r="E59" t="s">
        <v>1542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0</v>
      </c>
      <c r="C60" t="str">
        <f t="shared" si="2"/>
        <v>Tie</v>
      </c>
      <c r="E60" t="s">
        <v>1543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6</v>
      </c>
      <c r="B61">
        <f t="shared" si="1"/>
        <v>0</v>
      </c>
      <c r="C61" t="str">
        <f t="shared" si="2"/>
        <v>Liberal</v>
      </c>
      <c r="E61" t="s">
        <v>922</v>
      </c>
      <c r="F61">
        <v>4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1</v>
      </c>
      <c r="B62">
        <f t="shared" si="1"/>
        <v>1</v>
      </c>
      <c r="C62" t="str">
        <f t="shared" si="2"/>
        <v>Tie</v>
      </c>
      <c r="E62" t="s">
        <v>1544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1</v>
      </c>
      <c r="C63" t="str">
        <f t="shared" si="2"/>
        <v>Conservative</v>
      </c>
      <c r="E63" t="s">
        <v>935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0</v>
      </c>
      <c r="B64">
        <f t="shared" si="1"/>
        <v>0</v>
      </c>
      <c r="C64" t="str">
        <f t="shared" si="2"/>
        <v>Tie</v>
      </c>
      <c r="E64" t="s">
        <v>937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0</v>
      </c>
      <c r="B65">
        <f t="shared" si="1"/>
        <v>0</v>
      </c>
      <c r="C65" t="str">
        <f t="shared" si="2"/>
        <v>Tie</v>
      </c>
      <c r="E65" t="s">
        <v>268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0</v>
      </c>
      <c r="B66">
        <f t="shared" si="1"/>
        <v>0</v>
      </c>
      <c r="C66" t="str">
        <f t="shared" si="2"/>
        <v>Tie</v>
      </c>
      <c r="E66" t="s">
        <v>280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0</v>
      </c>
      <c r="B67">
        <f t="shared" si="1"/>
        <v>0</v>
      </c>
      <c r="C67" t="str">
        <f t="shared" si="2"/>
        <v>Tie</v>
      </c>
      <c r="E67" t="s">
        <v>282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10" si="3">SUMIFS(F68:AZ68,$F$1:$AZ$1, "L")</f>
        <v>0</v>
      </c>
      <c r="B68">
        <f t="shared" ref="B68:B110" si="4">SUMIFS(F68:AZ68,$F$1:$AZ$1, "C")</f>
        <v>0</v>
      </c>
      <c r="C68" t="str">
        <f t="shared" ref="C68:C110" si="5">IF(A68&gt;B68,"Liberal", IF(B68&gt;A68, "Conservative", "Tie"))</f>
        <v>Tie</v>
      </c>
      <c r="E68" t="s">
        <v>287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0</v>
      </c>
      <c r="B69">
        <f t="shared" si="4"/>
        <v>0</v>
      </c>
      <c r="C69" t="str">
        <f t="shared" si="5"/>
        <v>Tie</v>
      </c>
      <c r="E69" t="s">
        <v>1545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0</v>
      </c>
      <c r="B70">
        <f t="shared" si="4"/>
        <v>0</v>
      </c>
      <c r="C70" t="str">
        <f t="shared" si="5"/>
        <v>Tie</v>
      </c>
      <c r="E70" t="s">
        <v>300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0</v>
      </c>
      <c r="C71" t="str">
        <f t="shared" si="5"/>
        <v>Tie</v>
      </c>
      <c r="E71" t="s">
        <v>1546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5</v>
      </c>
      <c r="B72">
        <f t="shared" si="4"/>
        <v>21</v>
      </c>
      <c r="C72" t="str">
        <f t="shared" si="5"/>
        <v>Conservative</v>
      </c>
      <c r="E72" t="s">
        <v>1547</v>
      </c>
      <c r="F72">
        <v>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14</v>
      </c>
      <c r="R72">
        <v>7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1548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0</v>
      </c>
      <c r="B74">
        <f t="shared" si="4"/>
        <v>0</v>
      </c>
      <c r="C74" t="str">
        <f t="shared" si="5"/>
        <v>Tie</v>
      </c>
      <c r="E74" t="s">
        <v>1549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0</v>
      </c>
      <c r="B75">
        <f t="shared" si="4"/>
        <v>0</v>
      </c>
      <c r="C75" t="str">
        <f t="shared" si="5"/>
        <v>Tie</v>
      </c>
      <c r="E75" t="s">
        <v>304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0</v>
      </c>
      <c r="B76">
        <f t="shared" si="4"/>
        <v>0</v>
      </c>
      <c r="C76" t="str">
        <f t="shared" si="5"/>
        <v>Tie</v>
      </c>
      <c r="E76" t="s">
        <v>1550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0</v>
      </c>
      <c r="B77">
        <f t="shared" si="4"/>
        <v>0</v>
      </c>
      <c r="C77" t="str">
        <f t="shared" si="5"/>
        <v>Tie</v>
      </c>
      <c r="E77" t="s">
        <v>307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5</v>
      </c>
      <c r="B78">
        <f t="shared" si="4"/>
        <v>0</v>
      </c>
      <c r="C78" t="str">
        <f t="shared" si="5"/>
        <v>Liberal</v>
      </c>
      <c r="E78" t="s">
        <v>308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315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113</v>
      </c>
      <c r="B80">
        <f t="shared" si="4"/>
        <v>117</v>
      </c>
      <c r="C80" t="str">
        <f t="shared" si="5"/>
        <v>Conservative</v>
      </c>
      <c r="E80" t="s">
        <v>668</v>
      </c>
      <c r="F80">
        <v>113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117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1551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4</v>
      </c>
      <c r="B82">
        <f t="shared" si="4"/>
        <v>2</v>
      </c>
      <c r="C82" t="str">
        <f t="shared" si="5"/>
        <v>Liberal</v>
      </c>
      <c r="E82" t="s">
        <v>675</v>
      </c>
      <c r="F82">
        <v>3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0</v>
      </c>
      <c r="B83">
        <f t="shared" si="4"/>
        <v>0</v>
      </c>
      <c r="C83" t="str">
        <f t="shared" si="5"/>
        <v>Tie</v>
      </c>
      <c r="E83" t="s">
        <v>339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0</v>
      </c>
      <c r="B84">
        <f t="shared" si="4"/>
        <v>0</v>
      </c>
      <c r="C84" t="str">
        <f t="shared" si="5"/>
        <v>Tie</v>
      </c>
      <c r="E84" t="s">
        <v>342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20</v>
      </c>
      <c r="B85">
        <f t="shared" si="4"/>
        <v>21</v>
      </c>
      <c r="C85" t="str">
        <f t="shared" si="5"/>
        <v>Conservative</v>
      </c>
      <c r="E85" t="s">
        <v>1552</v>
      </c>
      <c r="F85">
        <v>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0</v>
      </c>
      <c r="B86">
        <f t="shared" si="4"/>
        <v>0</v>
      </c>
      <c r="C86" t="str">
        <f t="shared" si="5"/>
        <v>Tie</v>
      </c>
      <c r="E86" t="s">
        <v>354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2</v>
      </c>
      <c r="B87">
        <f t="shared" si="4"/>
        <v>0</v>
      </c>
      <c r="C87" t="str">
        <f t="shared" si="5"/>
        <v>Liberal</v>
      </c>
      <c r="E87" t="s">
        <v>1553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1554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6</v>
      </c>
      <c r="B89">
        <f t="shared" si="4"/>
        <v>0</v>
      </c>
      <c r="C89" t="str">
        <f t="shared" si="5"/>
        <v>Liberal</v>
      </c>
      <c r="E89" t="s">
        <v>1555</v>
      </c>
      <c r="F89">
        <v>0</v>
      </c>
      <c r="G89">
        <v>0</v>
      </c>
      <c r="H89">
        <v>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f t="shared" si="3"/>
        <v>0</v>
      </c>
      <c r="B90">
        <f t="shared" si="4"/>
        <v>0</v>
      </c>
      <c r="C90" t="str">
        <f t="shared" si="5"/>
        <v>Tie</v>
      </c>
      <c r="E90" t="s">
        <v>1556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6</v>
      </c>
      <c r="B91">
        <f t="shared" si="4"/>
        <v>5</v>
      </c>
      <c r="C91" t="str">
        <f t="shared" si="5"/>
        <v>Liberal</v>
      </c>
      <c r="E91" t="s">
        <v>1557</v>
      </c>
      <c r="F91">
        <v>3</v>
      </c>
      <c r="G91">
        <v>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2</v>
      </c>
      <c r="B92">
        <f t="shared" si="4"/>
        <v>2</v>
      </c>
      <c r="C92" t="str">
        <f t="shared" si="5"/>
        <v>Tie</v>
      </c>
      <c r="E92" t="s">
        <v>685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21</v>
      </c>
      <c r="B93">
        <f t="shared" si="4"/>
        <v>23</v>
      </c>
      <c r="C93" t="str">
        <f t="shared" si="5"/>
        <v>Conservative</v>
      </c>
      <c r="E93" t="s">
        <v>713</v>
      </c>
      <c r="F93">
        <v>19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0</v>
      </c>
      <c r="B94">
        <f t="shared" si="4"/>
        <v>1</v>
      </c>
      <c r="C94" t="str">
        <f t="shared" si="5"/>
        <v>Conservative</v>
      </c>
      <c r="E94" t="s">
        <v>994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9</v>
      </c>
      <c r="B95">
        <f t="shared" si="4"/>
        <v>4</v>
      </c>
      <c r="C95" t="str">
        <f t="shared" si="5"/>
        <v>Liberal</v>
      </c>
      <c r="E95" t="s">
        <v>404</v>
      </c>
      <c r="F95">
        <v>6</v>
      </c>
      <c r="G95">
        <v>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4</v>
      </c>
      <c r="B96">
        <f t="shared" si="4"/>
        <v>0</v>
      </c>
      <c r="C96" t="str">
        <f t="shared" si="5"/>
        <v>Liberal</v>
      </c>
      <c r="E96" t="s">
        <v>1558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0</v>
      </c>
      <c r="C97" t="str">
        <f t="shared" si="5"/>
        <v>Tie</v>
      </c>
      <c r="E97" t="s">
        <v>1007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0</v>
      </c>
      <c r="B98">
        <f t="shared" si="4"/>
        <v>0</v>
      </c>
      <c r="C98" t="str">
        <f t="shared" si="5"/>
        <v>Tie</v>
      </c>
      <c r="E98" t="s">
        <v>451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0</v>
      </c>
      <c r="B99">
        <f t="shared" si="4"/>
        <v>0</v>
      </c>
      <c r="C99" t="str">
        <f t="shared" si="5"/>
        <v>Tie</v>
      </c>
      <c r="E99" t="s">
        <v>1559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0</v>
      </c>
      <c r="B100">
        <f t="shared" si="4"/>
        <v>0</v>
      </c>
      <c r="C100" t="str">
        <f t="shared" si="5"/>
        <v>Tie</v>
      </c>
      <c r="E100" t="s">
        <v>1560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9</v>
      </c>
      <c r="B101">
        <f t="shared" si="4"/>
        <v>5</v>
      </c>
      <c r="C101" t="str">
        <f t="shared" si="5"/>
        <v>Liberal</v>
      </c>
      <c r="E101" t="s">
        <v>1561</v>
      </c>
      <c r="F101">
        <v>5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9"/>
  <sheetViews>
    <sheetView workbookViewId="0">
      <selection activeCell="C99" sqref="C99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https|||abcnews.go.com|Politics|photos|queen-elizabeth-us-presidents-16461860.html</v>
      </c>
      <c r="B2" t="str">
        <f>Similarity!C3</f>
        <v>Conservative</v>
      </c>
      <c r="D2" t="str">
        <f>TermCount!E3</f>
        <v>https|||abcnews.go.com|Politics|photos|queen-elizabeth-us-presidents-16461860.html</v>
      </c>
      <c r="E2" t="str">
        <f>TermCount!C3</f>
        <v>Conservative</v>
      </c>
    </row>
    <row r="3" spans="1:5" x14ac:dyDescent="0.2">
      <c r="A3" t="str">
        <f>Similarity!I4</f>
        <v>https|||ahvalnews.com|khashoggi-case|no-reason-hear-khashoggi-murder-recording-us-president.html</v>
      </c>
      <c r="B3" t="str">
        <f>Similarity!C4</f>
        <v>Liberal</v>
      </c>
      <c r="D3" t="str">
        <f>TermCount!E4</f>
        <v>https|||ahvalnews.com|khashoggi-case|no-reason-hear-khashoggi-murder-recording-us-president.html</v>
      </c>
      <c r="E3" t="str">
        <f>TermCount!C4</f>
        <v>Tie</v>
      </c>
    </row>
    <row r="4" spans="1:5" x14ac:dyDescent="0.2">
      <c r="A4" t="str">
        <f>Similarity!I5</f>
        <v>https|||en.wikipedia.org|wiki|List_of_Presidents_of_the_United_States.html</v>
      </c>
      <c r="B4" t="str">
        <f>Similarity!C5</f>
        <v>Liberal</v>
      </c>
      <c r="D4" t="str">
        <f>TermCount!E5</f>
        <v>https|||en.wikipedia.org|wiki|List_of_Presidents_of_the_United_States.html</v>
      </c>
      <c r="E4" t="str">
        <f>TermCount!C5</f>
        <v>Conservative</v>
      </c>
    </row>
    <row r="5" spans="1:5" x14ac:dyDescent="0.2">
      <c r="A5" t="str">
        <f>Similarity!I6</f>
        <v>https|||en.wikipedia.org|wiki|List_of_Presidents_of_the_United_States_by_net_worth.html</v>
      </c>
      <c r="B5" t="str">
        <f>Similarity!C6</f>
        <v>Liberal</v>
      </c>
      <c r="D5" t="str">
        <f>TermCount!E6</f>
        <v>https|||en.wikipedia.org|wiki|List_of_Presidents_of_the_United_States_by_net_worth.html</v>
      </c>
      <c r="E5" t="str">
        <f>TermCount!C6</f>
        <v>Conservative</v>
      </c>
    </row>
    <row r="6" spans="1:5" x14ac:dyDescent="0.2">
      <c r="A6" t="str">
        <f>Similarity!I7</f>
        <v>https|||en.wikipedia.org|wiki|President_of_the_United_States.html</v>
      </c>
      <c r="B6" t="str">
        <f>Similarity!C7</f>
        <v>Liberal</v>
      </c>
      <c r="D6" t="str">
        <f>TermCount!E7</f>
        <v>https|||en.wikipedia.org|wiki|President_of_the_United_States.html</v>
      </c>
      <c r="E6" t="str">
        <f>TermCount!C7</f>
        <v>Liberal</v>
      </c>
    </row>
    <row r="7" spans="1:5" x14ac:dyDescent="0.2">
      <c r="A7" t="str">
        <f>Similarity!I8</f>
        <v>https|||en.wikipedia.org|wiki|Seal_of_the_President_of_the_United_States.html</v>
      </c>
      <c r="B7" t="str">
        <f>Similarity!C8</f>
        <v>Liberal</v>
      </c>
      <c r="D7" t="str">
        <f>TermCount!E8</f>
        <v>https|||en.wikipedia.org|wiki|Seal_of_the_President_of_the_United_States.html</v>
      </c>
      <c r="E7" t="str">
        <f>TermCount!C8</f>
        <v>Tie</v>
      </c>
    </row>
    <row r="8" spans="1:5" x14ac:dyDescent="0.2">
      <c r="A8" t="str">
        <f>Similarity!I9</f>
        <v>https|||finance.yahoo.com|news|u-vice-president-vows-no-025015439.html.html</v>
      </c>
      <c r="B8" t="str">
        <f>Similarity!C9</f>
        <v>Liberal</v>
      </c>
      <c r="D8" t="str">
        <f>TermCount!E9</f>
        <v>https|||finance.yahoo.com|news|u-vice-president-vows-no-025015439.html.html</v>
      </c>
      <c r="E8" t="str">
        <f>TermCount!C9</f>
        <v>Conservative</v>
      </c>
    </row>
    <row r="9" spans="1:5" x14ac:dyDescent="0.2">
      <c r="A9" t="str">
        <f>Similarity!I10</f>
        <v>https|||fox43.com|2018|11|18|vice-president-mike-pence-say-u-s-will-not-stand-for-the-murder-of-washington-post-journalist|.html</v>
      </c>
      <c r="B9" t="str">
        <f>Similarity!C10</f>
        <v>Liberal</v>
      </c>
      <c r="D9" t="str">
        <f>TermCount!E10</f>
        <v>https|||fox43.com|2018|11|18|vice-president-mike-pence-say-u-s-will-not-stand-for-the-murder-of-washington-post-journalist|.html</v>
      </c>
      <c r="E9" t="str">
        <f>TermCount!C10</f>
        <v>Tie</v>
      </c>
    </row>
    <row r="10" spans="1:5" x14ac:dyDescent="0.2">
      <c r="A10" t="str">
        <f>Similarity!I11</f>
        <v>https|||historicsites.vermont.gov|vt_history|presidents.html</v>
      </c>
      <c r="B10" t="str">
        <f>Similarity!C11</f>
        <v>Liberal</v>
      </c>
      <c r="D10" t="str">
        <f>TermCount!E11</f>
        <v>https|||historicsites.vermont.gov|vt_history|presidents.html</v>
      </c>
      <c r="E10" t="str">
        <f>TermCount!C11</f>
        <v>Conservative</v>
      </c>
    </row>
    <row r="11" spans="1:5" x14ac:dyDescent="0.2">
      <c r="A11" t="str">
        <f>Similarity!I12</f>
        <v>https|||history.house.gov|People|Other-Office|Member-President|.html</v>
      </c>
      <c r="B11" t="str">
        <f>Similarity!C12</f>
        <v>Conservative</v>
      </c>
      <c r="D11" t="str">
        <f>TermCount!E12</f>
        <v>https|||history.house.gov|People|Other-Office|Member-President|.html</v>
      </c>
      <c r="E11" t="str">
        <f>TermCount!C12</f>
        <v>Conservative</v>
      </c>
    </row>
    <row r="12" spans="1:5" x14ac:dyDescent="0.2">
      <c r="A12" t="str">
        <f>Similarity!I13</f>
        <v>https|||history.howstuffworks.com|history-vs-myth|jefferson-bible.htm.html</v>
      </c>
      <c r="B12" t="str">
        <f>Similarity!C13</f>
        <v>Liberal</v>
      </c>
      <c r="D12" t="str">
        <f>TermCount!E13</f>
        <v>https|||history.howstuffworks.com|history-vs-myth|jefferson-bible.htm.html</v>
      </c>
      <c r="E12" t="str">
        <f>TermCount!C13</f>
        <v>Tie</v>
      </c>
    </row>
    <row r="13" spans="1:5" x14ac:dyDescent="0.2">
      <c r="A13" t="str">
        <f>Similarity!I14</f>
        <v>https|||hottestheadsofstate.com|us-presidents|.html</v>
      </c>
      <c r="B13" t="str">
        <f>Similarity!C14</f>
        <v>Liberal</v>
      </c>
      <c r="D13" t="str">
        <f>TermCount!E14</f>
        <v>https|||hottestheadsofstate.com|us-presidents|.html</v>
      </c>
      <c r="E13" t="str">
        <f>TermCount!C14</f>
        <v>Tie</v>
      </c>
    </row>
    <row r="14" spans="1:5" x14ac:dyDescent="0.2">
      <c r="A14" t="str">
        <f>Similarity!I15</f>
        <v>https|||kr.usembassy.gov|education-culture|kids|us-presidents|1st-president-10th-president|.html</v>
      </c>
      <c r="B14" t="str">
        <f>Similarity!C15</f>
        <v>Conservative</v>
      </c>
      <c r="D14" t="str">
        <f>TermCount!E15</f>
        <v>https|||kr.usembassy.gov|education-culture|kids|us-presidents|1st-president-10th-president|.html</v>
      </c>
      <c r="E14" t="str">
        <f>TermCount!C15</f>
        <v>Tie</v>
      </c>
    </row>
    <row r="15" spans="1:5" x14ac:dyDescent="0.2">
      <c r="A15" t="str">
        <f>Similarity!I16</f>
        <v>https|||millercenter.org|president.html</v>
      </c>
      <c r="B15" t="str">
        <f>Similarity!C16</f>
        <v>Liberal</v>
      </c>
      <c r="D15" t="str">
        <f>TermCount!E16</f>
        <v>https|||millercenter.org|president.html</v>
      </c>
      <c r="E15" t="str">
        <f>TermCount!C16</f>
        <v>Tie</v>
      </c>
    </row>
    <row r="16" spans="1:5" x14ac:dyDescent="0.2">
      <c r="A16" t="str">
        <f>Similarity!I17</f>
        <v>https|||qz.com|914048|presidents-day-when-was-the-last-time-a-us-president-had-facial-hair-not-in-100-years|.html</v>
      </c>
      <c r="B16" t="str">
        <f>Similarity!C17</f>
        <v>Liberal</v>
      </c>
      <c r="D16" t="str">
        <f>TermCount!E17</f>
        <v>https|||qz.com|914048|presidents-day-when-was-the-last-time-a-us-president-had-facial-hair-not-in-100-years|.html</v>
      </c>
      <c r="E16" t="str">
        <f>TermCount!C17</f>
        <v>Conservative</v>
      </c>
    </row>
    <row r="17" spans="1:5" x14ac:dyDescent="0.2">
      <c r="A17" t="str">
        <f>Similarity!I18</f>
        <v>https|||sputniknews.com|us|201811171069896612-lewinsky-clinton-affair|.html</v>
      </c>
      <c r="B17" t="str">
        <f>Similarity!C18</f>
        <v>Liberal</v>
      </c>
      <c r="D17" t="str">
        <f>TermCount!E18</f>
        <v>https|||sputniknews.com|us|201811171069896612-lewinsky-clinton-affair|.html</v>
      </c>
      <c r="E17" t="str">
        <f>TermCount!C18</f>
        <v>Tie</v>
      </c>
    </row>
    <row r="18" spans="1:5" x14ac:dyDescent="0.2">
      <c r="A18" t="str">
        <f>Similarity!I19</f>
        <v>https|||thehill.com|hilltv|rising|403438-hayden-trump-deserves-the-respect-that-is-due-to-any-us-president.html</v>
      </c>
      <c r="B18" t="str">
        <f>Similarity!C19</f>
        <v>Liberal</v>
      </c>
      <c r="D18" t="str">
        <f>TermCount!E19</f>
        <v>https|||thehill.com|hilltv|rising|403438-hayden-trump-deserves-the-respect-that-is-due-to-any-us-president.html</v>
      </c>
      <c r="E18" t="str">
        <f>TermCount!C19</f>
        <v>Liberal</v>
      </c>
    </row>
    <row r="19" spans="1:5" x14ac:dyDescent="0.2">
      <c r="A19" t="str">
        <f>Similarity!I20</f>
        <v>https|||thehill.com|opinion|campaign|417240-some-of-us-midwesterners-think-maybe-amy-klobuchar-would-do-okay-as.html</v>
      </c>
      <c r="B19" t="str">
        <f>Similarity!C20</f>
        <v>Liberal</v>
      </c>
      <c r="D19" t="str">
        <f>TermCount!E20</f>
        <v>https|||thehill.com|opinion|campaign|417240-some-of-us-midwesterners-think-maybe-amy-klobuchar-would-do-okay-as.html</v>
      </c>
      <c r="E19" t="str">
        <f>TermCount!C20</f>
        <v>Liberal</v>
      </c>
    </row>
    <row r="20" spans="1:5" x14ac:dyDescent="0.2">
      <c r="A20" t="str">
        <f>Similarity!I21</f>
        <v>https|||twitter.com|barackobama|lang|en.html</v>
      </c>
      <c r="B20" t="str">
        <f>Similarity!C21</f>
        <v>Liberal</v>
      </c>
      <c r="D20" t="str">
        <f>TermCount!E21</f>
        <v>https|||twitter.com|barackobama|lang|en.html</v>
      </c>
      <c r="E20" t="str">
        <f>TermCount!C21</f>
        <v>Liberal</v>
      </c>
    </row>
    <row r="21" spans="1:5" x14ac:dyDescent="0.2">
      <c r="A21" t="str">
        <f>Similarity!I22</f>
        <v>https|||www.abc.net.au|news|2018-11-19|women-voted-for-democrats-in-record-numbers-in-2018|10503668.html</v>
      </c>
      <c r="B21" t="str">
        <f>Similarity!C22</f>
        <v>Liberal</v>
      </c>
      <c r="D21" t="str">
        <f>TermCount!E22</f>
        <v>https|||www.abc.net.au|news|2018-11-19|women-voted-for-democrats-in-record-numbers-in-2018|10503668.html</v>
      </c>
      <c r="E21" t="str">
        <f>TermCount!C22</f>
        <v>Liberal</v>
      </c>
    </row>
    <row r="22" spans="1:5" x14ac:dyDescent="0.2">
      <c r="A22" t="str">
        <f>Similarity!I23</f>
        <v>https|||www.aljazeera.com|news|2018|10|president-trump-plans-birthright-citizenship-axios-181030110121293.html.html</v>
      </c>
      <c r="B22" t="str">
        <f>Similarity!C23</f>
        <v>Liberal</v>
      </c>
      <c r="D22" t="str">
        <f>TermCount!E23</f>
        <v>https|||www.aljazeera.com|news|2018|10|president-trump-plans-birthright-citizenship-axios-181030110121293.html.html</v>
      </c>
      <c r="E22" t="str">
        <f>TermCount!C23</f>
        <v>Conservative</v>
      </c>
    </row>
    <row r="23" spans="1:5" x14ac:dyDescent="0.2">
      <c r="A23" t="str">
        <f>Similarity!I24</f>
        <v>https|||www.amazon.com|US-President-Rubber-Ducks-pcs|dp|B007KPIZHI.html</v>
      </c>
      <c r="B23" t="str">
        <f>Similarity!C24</f>
        <v>Liberal</v>
      </c>
      <c r="D23" t="str">
        <f>TermCount!E24</f>
        <v>https|||www.amazon.com|US-President-Rubber-Ducks-pcs|dp|B007KPIZHI.html</v>
      </c>
      <c r="E23" t="str">
        <f>TermCount!C24</f>
        <v>Tie</v>
      </c>
    </row>
    <row r="24" spans="1:5" x14ac:dyDescent="0.2">
      <c r="A24" t="str">
        <f>Similarity!I25</f>
        <v>https|||www.apnews.com|3179a22c09714899aace1c8b6265e9c5.html</v>
      </c>
      <c r="B24" t="str">
        <f>Similarity!C25</f>
        <v>Liberal</v>
      </c>
      <c r="D24" t="str">
        <f>TermCount!E25</f>
        <v>https|||www.apnews.com|3179a22c09714899aace1c8b6265e9c5.html</v>
      </c>
      <c r="E24" t="str">
        <f>TermCount!C25</f>
        <v>Liberal</v>
      </c>
    </row>
    <row r="25" spans="1:5" x14ac:dyDescent="0.2">
      <c r="A25" t="str">
        <f>Similarity!I26</f>
        <v>https|||www.archives.gov|federal-register|electoral-college|provisions.html.html</v>
      </c>
      <c r="B25" t="str">
        <f>Similarity!C26</f>
        <v>Liberal</v>
      </c>
      <c r="D25" t="str">
        <f>TermCount!E26</f>
        <v>https|||www.archives.gov|federal-register|electoral-college|provisions.html.html</v>
      </c>
      <c r="E25" t="str">
        <f>TermCount!C26</f>
        <v>Tie</v>
      </c>
    </row>
    <row r="26" spans="1:5" x14ac:dyDescent="0.2">
      <c r="A26" t="str">
        <f>Similarity!I27</f>
        <v>https|||www.bankrate.com|finance|politics|businessmen-as-us-president-1.aspx.html</v>
      </c>
      <c r="B26" t="str">
        <f>Similarity!C27</f>
        <v>Liberal</v>
      </c>
      <c r="D26" t="str">
        <f>TermCount!E27</f>
        <v>https|||www.bankrate.com|finance|politics|businessmen-as-us-president-1.aspx.html</v>
      </c>
      <c r="E26" t="str">
        <f>TermCount!C27</f>
        <v>Tie</v>
      </c>
    </row>
    <row r="27" spans="1:5" x14ac:dyDescent="0.2">
      <c r="A27" t="str">
        <f>Similarity!I28</f>
        <v>https|||www.bbc.com|news|entertainment-arts-46233352.html</v>
      </c>
      <c r="B27" t="str">
        <f>Similarity!C28</f>
        <v>Liberal</v>
      </c>
      <c r="D27" t="str">
        <f>TermCount!E28</f>
        <v>https|||www.bbc.com|news|entertainment-arts-46233352.html</v>
      </c>
      <c r="E27" t="str">
        <f>TermCount!C28</f>
        <v>Conservative</v>
      </c>
    </row>
    <row r="28" spans="1:5" x14ac:dyDescent="0.2">
      <c r="A28" t="str">
        <f>Similarity!I29</f>
        <v>https|||www.bbc.com|news|world-us-canada-46243752.html</v>
      </c>
      <c r="B28" t="str">
        <f>Similarity!C29</f>
        <v>Liberal</v>
      </c>
      <c r="D28" t="str">
        <f>TermCount!E29</f>
        <v>https|||www.bbc.com|news|world-us-canada-46243752.html</v>
      </c>
      <c r="E28" t="str">
        <f>TermCount!C29</f>
        <v>Liberal</v>
      </c>
    </row>
    <row r="29" spans="1:5" x14ac:dyDescent="0.2">
      <c r="A29" t="str">
        <f>Similarity!I30</f>
        <v>https|||www.bestcolleges.com|features|most-us-presidents|.html</v>
      </c>
      <c r="B29" t="str">
        <f>Similarity!C30</f>
        <v>Liberal</v>
      </c>
      <c r="D29" t="str">
        <f>TermCount!E30</f>
        <v>https|||www.bestcolleges.com|features|most-us-presidents|.html</v>
      </c>
      <c r="E29" t="str">
        <f>TermCount!C30</f>
        <v>Tie</v>
      </c>
    </row>
    <row r="30" spans="1:5" x14ac:dyDescent="0.2">
      <c r="A30" t="str">
        <f>Similarity!I31</f>
        <v>https|||www.biography.com|people|groups|political-leaders-us-presidents.html</v>
      </c>
      <c r="B30" t="str">
        <f>Similarity!C31</f>
        <v>Liberal</v>
      </c>
      <c r="D30" t="str">
        <f>TermCount!E31</f>
        <v>https|||www.biography.com|people|groups|political-leaders-us-presidents.html</v>
      </c>
      <c r="E30" t="str">
        <f>TermCount!C31</f>
        <v>Tie</v>
      </c>
    </row>
    <row r="31" spans="1:5" x14ac:dyDescent="0.2">
      <c r="A31" t="str">
        <f>Similarity!I32</f>
        <v>https|||www.britannica.com|list|secret-service-code-names-of-10-us-presidents.html</v>
      </c>
      <c r="B31" t="str">
        <f>Similarity!C32</f>
        <v>Liberal</v>
      </c>
      <c r="D31" t="str">
        <f>TermCount!E32</f>
        <v>https|||www.britannica.com|list|secret-service-code-names-of-10-us-presidents.html</v>
      </c>
      <c r="E31" t="str">
        <f>TermCount!C32</f>
        <v>Tie</v>
      </c>
    </row>
    <row r="32" spans="1:5" x14ac:dyDescent="0.2">
      <c r="A32" t="str">
        <f>Similarity!I33</f>
        <v>https|||www.businessinsider.com|how-much-does-the-us-president-get-paid-2016-11.html</v>
      </c>
      <c r="B32" t="str">
        <f>Similarity!C33</f>
        <v>Conservative</v>
      </c>
      <c r="D32" t="str">
        <f>TermCount!E33</f>
        <v>https|||www.businessinsider.com|how-much-does-the-us-president-get-paid-2016-11.html</v>
      </c>
      <c r="E32" t="str">
        <f>TermCount!C33</f>
        <v>Liberal</v>
      </c>
    </row>
    <row r="33" spans="1:5" x14ac:dyDescent="0.2">
      <c r="A33" t="str">
        <f>Similarity!I34</f>
        <v>https|||www.c-span.org|series||presidents.html</v>
      </c>
      <c r="B33" t="str">
        <f>Similarity!C34</f>
        <v>Conservative</v>
      </c>
      <c r="D33" t="str">
        <f>TermCount!E34</f>
        <v>https|||www.c-span.org|series||presidents.html</v>
      </c>
      <c r="E33" t="str">
        <f>TermCount!C34</f>
        <v>Conservative</v>
      </c>
    </row>
    <row r="34" spans="1:5" x14ac:dyDescent="0.2">
      <c r="A34" t="str">
        <f>Similarity!I35</f>
        <v>https|||www.cnbc.com|2016|08|12|top-10-richest-us-presidents.html.html</v>
      </c>
      <c r="B34" t="str">
        <f>Similarity!C35</f>
        <v>Liberal</v>
      </c>
      <c r="D34" t="str">
        <f>TermCount!E35</f>
        <v>https|||www.cnbc.com|2016|08|12|top-10-richest-us-presidents.html.html</v>
      </c>
      <c r="E34" t="str">
        <f>TermCount!C35</f>
        <v>Liberal</v>
      </c>
    </row>
    <row r="35" spans="1:5" x14ac:dyDescent="0.2">
      <c r="A35" t="str">
        <f>Similarity!I36</f>
        <v>https|||www.cnbc.com|2018|06|06|trump-us-presidential-pardons-history-clemency-constitution.html.html</v>
      </c>
      <c r="B35" t="str">
        <f>Similarity!C36</f>
        <v>Liberal</v>
      </c>
      <c r="D35" t="str">
        <f>TermCount!E36</f>
        <v>https|||www.cnbc.com|2018|06|06|trump-us-presidential-pardons-history-clemency-constitution.html.html</v>
      </c>
      <c r="E35" t="str">
        <f>TermCount!C36</f>
        <v>Tie</v>
      </c>
    </row>
    <row r="36" spans="1:5" x14ac:dyDescent="0.2">
      <c r="A36" t="str">
        <f>Similarity!I37</f>
        <v>https|||www.cnbc.com|2018|11|19|trade-war-what-happens-when-trump-meets-xi-jinping-at-argentina-g-20.html.html</v>
      </c>
      <c r="B36" t="str">
        <f>Similarity!C37</f>
        <v>Liberal</v>
      </c>
      <c r="D36" t="str">
        <f>TermCount!E37</f>
        <v>https|||www.cnbc.com|2018|11|19|trade-war-what-happens-when-trump-meets-xi-jinping-at-argentina-g-20.html.html</v>
      </c>
      <c r="E36" t="str">
        <f>TermCount!C37</f>
        <v>Liberal</v>
      </c>
    </row>
    <row r="37" spans="1:5" x14ac:dyDescent="0.2">
      <c r="A37" t="str">
        <f>Similarity!I38</f>
        <v>https|||www.cnn.com|2018|11|17|politics|trump-mike-pence-loyalty|index.html.html</v>
      </c>
      <c r="B37" t="str">
        <f>Similarity!C38</f>
        <v>Liberal</v>
      </c>
      <c r="D37" t="str">
        <f>TermCount!E38</f>
        <v>https|||www.cnn.com|2018|11|17|politics|trump-mike-pence-loyalty|index.html.html</v>
      </c>
      <c r="E37" t="str">
        <f>TermCount!C38</f>
        <v>Conservative</v>
      </c>
    </row>
    <row r="38" spans="1:5" x14ac:dyDescent="0.2">
      <c r="A38" t="str">
        <f>Similarity!I39</f>
        <v>https|||www.cnn.com|2018|11|18|politics|finnish-president-trump-raking-forest-fires|index.html.html</v>
      </c>
      <c r="B38" t="str">
        <f>Similarity!C39</f>
        <v>Liberal</v>
      </c>
      <c r="D38" t="str">
        <f>TermCount!E39</f>
        <v>https|||www.cnn.com|2018|11|18|politics|finnish-president-trump-raking-forest-fires|index.html.html</v>
      </c>
      <c r="E38" t="str">
        <f>TermCount!C39</f>
        <v>Conservative</v>
      </c>
    </row>
    <row r="39" spans="1:5" x14ac:dyDescent="0.2">
      <c r="A39" t="str">
        <f>Similarity!I40</f>
        <v>https|||www.cnn.com|2018|11|19|politics|trump-combative-weekend-rocky-road|index.html.html</v>
      </c>
      <c r="B39" t="str">
        <f>Similarity!C40</f>
        <v>Liberal</v>
      </c>
      <c r="D39" t="str">
        <f>TermCount!E40</f>
        <v>https|||www.cnn.com|2018|11|19|politics|trump-combative-weekend-rocky-road|index.html.html</v>
      </c>
      <c r="E39" t="str">
        <f>TermCount!C40</f>
        <v>Conservative</v>
      </c>
    </row>
    <row r="40" spans="1:5" x14ac:dyDescent="0.2">
      <c r="A40" t="str">
        <f>Similarity!I41</f>
        <v>https|||www.courierpress.com|story|opinion|columnists|jon-webb|2018|07|03|u-s-presidents-ranked-worst-first|754965002|.html</v>
      </c>
      <c r="B40" t="str">
        <f>Similarity!C41</f>
        <v>Liberal</v>
      </c>
      <c r="D40" t="str">
        <f>TermCount!E41</f>
        <v>https|||www.courierpress.com|story|opinion|columnists|jon-webb|2018|07|03|u-s-presidents-ranked-worst-first|754965002|.html</v>
      </c>
      <c r="E40" t="str">
        <f>TermCount!C41</f>
        <v>Liberal</v>
      </c>
    </row>
    <row r="41" spans="1:5" x14ac:dyDescent="0.2">
      <c r="A41" t="str">
        <f>Similarity!I42</f>
        <v>https|||www.coursera.org|learn|making-us-president.html</v>
      </c>
      <c r="B41" t="str">
        <f>Similarity!C42</f>
        <v>Conservative</v>
      </c>
      <c r="D41" t="str">
        <f>TermCount!E42</f>
        <v>https|||www.coursera.org|learn|making-us-president.html</v>
      </c>
      <c r="E41" t="str">
        <f>TermCount!C42</f>
        <v>Tie</v>
      </c>
    </row>
    <row r="42" spans="1:5" x14ac:dyDescent="0.2">
      <c r="A42" t="str">
        <f>Similarity!I43</f>
        <v>https|||www.crayola.com|free-coloring-pages|people|us-presidents-coloring-pages|.html</v>
      </c>
      <c r="B42" t="str">
        <f>Similarity!C43</f>
        <v>Conservative</v>
      </c>
      <c r="D42" t="str">
        <f>TermCount!E43</f>
        <v>https|||www.crayola.com|free-coloring-pages|people|us-presidents-coloring-pages|.html</v>
      </c>
      <c r="E42" t="str">
        <f>TermCount!C43</f>
        <v>Tie</v>
      </c>
    </row>
    <row r="43" spans="1:5" x14ac:dyDescent="0.2">
      <c r="A43" t="str">
        <f>Similarity!I44</f>
        <v>https|||www.ducksters.com|biography|uspresidents|.html</v>
      </c>
      <c r="B43" t="str">
        <f>Similarity!C44</f>
        <v>Liberal</v>
      </c>
      <c r="D43" t="str">
        <f>TermCount!E44</f>
        <v>https|||www.ducksters.com|biography|uspresidents|.html</v>
      </c>
      <c r="E43" t="str">
        <f>TermCount!C44</f>
        <v>Tie</v>
      </c>
    </row>
    <row r="44" spans="1:5" x14ac:dyDescent="0.2">
      <c r="A44" t="str">
        <f>Similarity!I45</f>
        <v>https|||www.dw.com|en|us-president-donald-trump-visits-california-wildfire-devastation|a-46342096.html</v>
      </c>
      <c r="B44" t="str">
        <f>Similarity!C45</f>
        <v>Liberal</v>
      </c>
      <c r="D44" t="str">
        <f>TermCount!E45</f>
        <v>https|||www.dw.com|en|us-president-donald-trump-visits-california-wildfire-devastation|a-46342096.html</v>
      </c>
      <c r="E44" t="str">
        <f>TermCount!C45</f>
        <v>Tie</v>
      </c>
    </row>
    <row r="45" spans="1:5" x14ac:dyDescent="0.2">
      <c r="A45" t="str">
        <f>Similarity!I46</f>
        <v>https|||www.enchantedlearning.com|history|us|pres|.html</v>
      </c>
      <c r="B45" t="str">
        <f>Similarity!C46</f>
        <v>Liberal</v>
      </c>
      <c r="D45" t="str">
        <f>TermCount!E46</f>
        <v>https|||www.enchantedlearning.com|history|us|pres|.html</v>
      </c>
      <c r="E45" t="str">
        <f>TermCount!C46</f>
        <v>Liberal</v>
      </c>
    </row>
    <row r="46" spans="1:5" x14ac:dyDescent="0.2">
      <c r="A46" t="str">
        <f>Similarity!I47</f>
        <v>https|||www.express.co.uk|news|world|1044524|Donald-Trump-news-Macron-speech-nationalism-twitter-NATO-defence-EU-army.html</v>
      </c>
      <c r="B46" t="str">
        <f>Similarity!C47</f>
        <v>Liberal</v>
      </c>
      <c r="D46" t="str">
        <f>TermCount!E47</f>
        <v>https|||www.express.co.uk|news|world|1044524|Donald-Trump-news-Macron-speech-nationalism-twitter-NATO-defence-EU-army.html</v>
      </c>
      <c r="E46" t="str">
        <f>TermCount!C47</f>
        <v>Tie</v>
      </c>
    </row>
    <row r="47" spans="1:5" x14ac:dyDescent="0.2">
      <c r="A47" t="str">
        <f>Similarity!I48</f>
        <v>https|||www.forbes.com|sites|robertszczerba|2015|02|16|which-u-s-president-also-served-as-an-executioner|.html</v>
      </c>
      <c r="B47" t="str">
        <f>Similarity!C48</f>
        <v>Conservative</v>
      </c>
      <c r="D47" t="str">
        <f>TermCount!E48</f>
        <v>https|||www.forbes.com|sites|robertszczerba|2015|02|16|which-u-s-president-also-served-as-an-executioner|.html</v>
      </c>
      <c r="E47" t="str">
        <f>TermCount!C48</f>
        <v>Tie</v>
      </c>
    </row>
    <row r="48" spans="1:5" x14ac:dyDescent="0.2">
      <c r="A48" t="str">
        <f>Similarity!I49</f>
        <v>https|||www.hindustantimes.com|world-news|nikki-haley-to-be-trump-s-running-mate-in-2020-us-president-denies|story-g6YJNNavd7nPtdhEzSBz9M.html.html</v>
      </c>
      <c r="B48" t="str">
        <f>Similarity!C49</f>
        <v>Liberal</v>
      </c>
      <c r="D48" t="str">
        <f>TermCount!E49</f>
        <v>https|||www.hindustantimes.com|world-news|nikki-haley-to-be-trump-s-running-mate-in-2020-us-president-denies|story-g6YJNNavd7nPtdhEzSBz9M.html.html</v>
      </c>
      <c r="E48" t="str">
        <f>TermCount!C49</f>
        <v>Liberal</v>
      </c>
    </row>
    <row r="49" spans="1:5" x14ac:dyDescent="0.2">
      <c r="A49" t="str">
        <f>Similarity!I50</f>
        <v>https|||www.history.com|topics|us-presidents.html</v>
      </c>
      <c r="B49" t="str">
        <f>Similarity!C50</f>
        <v>Conservative</v>
      </c>
      <c r="D49" t="str">
        <f>TermCount!E50</f>
        <v>https|||www.history.com|topics|us-presidents.html</v>
      </c>
      <c r="E49" t="str">
        <f>TermCount!C50</f>
        <v>Tie</v>
      </c>
    </row>
    <row r="50" spans="1:5" x14ac:dyDescent="0.2">
      <c r="A50" t="str">
        <f>Similarity!I51</f>
        <v>https|||www.independent.co.uk|topic|us-president.html</v>
      </c>
      <c r="B50" t="str">
        <f>Similarity!C51</f>
        <v>Conservative</v>
      </c>
      <c r="D50" t="str">
        <f>TermCount!E51</f>
        <v>https|||www.independent.co.uk|topic|us-president.html</v>
      </c>
      <c r="E50" t="str">
        <f>TermCount!C51</f>
        <v>Tie</v>
      </c>
    </row>
    <row r="51" spans="1:5" x14ac:dyDescent="0.2">
      <c r="A51" t="str">
        <f>Similarity!I52</f>
        <v>https|||www.investopedia.com|slide-show|poor-us-presidents|.html</v>
      </c>
      <c r="B51" t="str">
        <f>Similarity!C52</f>
        <v>Liberal</v>
      </c>
      <c r="D51" t="str">
        <f>TermCount!E52</f>
        <v>https|||www.investopedia.com|slide-show|poor-us-presidents|.html</v>
      </c>
      <c r="E51" t="str">
        <f>TermCount!C52</f>
        <v>Tie</v>
      </c>
    </row>
    <row r="52" spans="1:5" x14ac:dyDescent="0.2">
      <c r="A52" t="str">
        <f>Similarity!I53</f>
        <v>https|||www.japantimes.co.jp|news|2018|11|19|asia-pacific|politics-diplomacy-asia-pacific|two-years-philippines-divorced-u-s-president-rodrigo-duterte-still-waiting-china-dividend|.html</v>
      </c>
      <c r="B52" t="str">
        <f>Similarity!C53</f>
        <v>Liberal</v>
      </c>
      <c r="D52" t="str">
        <f>TermCount!E53</f>
        <v>https|||www.japantimes.co.jp|news|2018|11|19|asia-pacific|politics-diplomacy-asia-pacific|two-years-philippines-divorced-u-s-president-rodrigo-duterte-still-waiting-china-dividend|.html</v>
      </c>
      <c r="E52" t="str">
        <f>TermCount!C53</f>
        <v>Tie</v>
      </c>
    </row>
    <row r="53" spans="1:5" x14ac:dyDescent="0.2">
      <c r="A53" t="str">
        <f>Similarity!I54</f>
        <v>https|||www.khanacademy.org|humanities|ap-us-government-and-politics|interactions-among-branches-of-government|roles-and-powers-of-the-president|v|formal-and-informal-powers-of-the-us-president.html</v>
      </c>
      <c r="B53" t="str">
        <f>Similarity!C54</f>
        <v>Liberal</v>
      </c>
      <c r="D53" t="str">
        <f>TermCount!E54</f>
        <v>https|||www.khanacademy.org|humanities|ap-us-government-and-politics|interactions-among-branches-of-government|roles-and-powers-of-the-president|v|formal-and-informal-powers-of-the-us-president.html</v>
      </c>
      <c r="E53" t="str">
        <f>TermCount!C54</f>
        <v>Tie</v>
      </c>
    </row>
    <row r="54" spans="1:5" x14ac:dyDescent="0.2">
      <c r="A54" t="str">
        <f>Similarity!I55</f>
        <v>https|||www.law.cornell.edu|uscode|text|47|606.html</v>
      </c>
      <c r="B54" t="str">
        <f>Similarity!C55</f>
        <v>Liberal</v>
      </c>
      <c r="D54" t="str">
        <f>TermCount!E55</f>
        <v>https|||www.law.cornell.edu|uscode|text|47|606.html</v>
      </c>
      <c r="E54" t="str">
        <f>TermCount!C55</f>
        <v>Tie</v>
      </c>
    </row>
    <row r="55" spans="1:5" x14ac:dyDescent="0.2">
      <c r="A55" t="str">
        <f>Similarity!I56</f>
        <v>https|||www.loc.gov|rr|print|list|057_chron.html.html</v>
      </c>
      <c r="B55" t="str">
        <f>Similarity!C56</f>
        <v>Conservative</v>
      </c>
      <c r="D55" t="str">
        <f>TermCount!E56</f>
        <v>https|||www.loc.gov|rr|print|list|057_chron.html.html</v>
      </c>
      <c r="E55" t="str">
        <f>TermCount!C56</f>
        <v>Tie</v>
      </c>
    </row>
    <row r="56" spans="1:5" x14ac:dyDescent="0.2">
      <c r="A56" t="str">
        <f>Similarity!I57</f>
        <v>https|||www.marketwatch.com|story|this-hated-conflicted-dishonest-us-president-would-have-a-good-laugh-over-this-midterm-election-2018-11-05.html</v>
      </c>
      <c r="B56" t="str">
        <f>Similarity!C57</f>
        <v>Liberal</v>
      </c>
      <c r="D56" t="str">
        <f>TermCount!E57</f>
        <v>https|||www.marketwatch.com|story|this-hated-conflicted-dishonest-us-president-would-have-a-good-laugh-over-this-midterm-election-2018-11-05.html</v>
      </c>
      <c r="E56" t="str">
        <f>TermCount!C57</f>
        <v>Tie</v>
      </c>
    </row>
    <row r="57" spans="1:5" x14ac:dyDescent="0.2">
      <c r="A57" t="str">
        <f>Similarity!I58</f>
        <v>https|||www.metmuseum.org|toah|hd|uspr|hd_uspr.htm.html</v>
      </c>
      <c r="B57" t="str">
        <f>Similarity!C58</f>
        <v>Conservative</v>
      </c>
      <c r="D57" t="str">
        <f>TermCount!E58</f>
        <v>https|||www.metmuseum.org|toah|hd|uspr|hd_uspr.htm.html</v>
      </c>
      <c r="E57" t="str">
        <f>TermCount!C58</f>
        <v>Tie</v>
      </c>
    </row>
    <row r="58" spans="1:5" x14ac:dyDescent="0.2">
      <c r="A58" t="str">
        <f>Similarity!I59</f>
        <v>https|||www.mprnews.org|story|2018|11|18|finlands-president-rakes-memory-source-trump-remark.html</v>
      </c>
      <c r="B58" t="str">
        <f>Similarity!C59</f>
        <v>Liberal</v>
      </c>
      <c r="D58" t="str">
        <f>TermCount!E59</f>
        <v>https|||www.mprnews.org|story|2018|11|18|finlands-president-rakes-memory-source-trump-remark.html</v>
      </c>
      <c r="E58" t="str">
        <f>TermCount!C59</f>
        <v>Conservative</v>
      </c>
    </row>
    <row r="59" spans="1:5" x14ac:dyDescent="0.2">
      <c r="A59" t="str">
        <f>Similarity!I60</f>
        <v>https|||www.msn.com|en-us|news|world|finnish-president-i-didnt-talk-to-trump-about-raking-to-prevent-wildfires|ar-BBPReW1.html</v>
      </c>
      <c r="B59" t="str">
        <f>Similarity!C60</f>
        <v>Liberal</v>
      </c>
      <c r="D59" t="str">
        <f>TermCount!E60</f>
        <v>https|||www.msn.com|en-us|news|world|finnish-president-i-didnt-talk-to-trump-about-raking-to-prevent-wildfires|ar-BBPReW1.html</v>
      </c>
      <c r="E59" t="str">
        <f>TermCount!C60</f>
        <v>Tie</v>
      </c>
    </row>
    <row r="60" spans="1:5" x14ac:dyDescent="0.2">
      <c r="A60" t="str">
        <f>Similarity!I61</f>
        <v>https|||www.msnbc.com|rachel-maddow|watch|trump-era-unique-for-violent-extremists-inspired-by-us-president-1354409027794.html</v>
      </c>
      <c r="B60" t="str">
        <f>Similarity!C61</f>
        <v>Liberal</v>
      </c>
      <c r="D60" t="str">
        <f>TermCount!E61</f>
        <v>https|||www.msnbc.com|rachel-maddow|watch|trump-era-unique-for-violent-extremists-inspired-by-us-president-1354409027794.html</v>
      </c>
      <c r="E60" t="str">
        <f>TermCount!C61</f>
        <v>Liberal</v>
      </c>
    </row>
    <row r="61" spans="1:5" x14ac:dyDescent="0.2">
      <c r="A61" t="str">
        <f>Similarity!I62</f>
        <v>https|||www.news18.com|news|world|would-give-myself-a-plus-trump-says-hes-doing-a-great-job-as-us-president-1942865.html.html</v>
      </c>
      <c r="B61" t="str">
        <f>Similarity!C62</f>
        <v>Conservative</v>
      </c>
      <c r="D61" t="str">
        <f>TermCount!E62</f>
        <v>https|||www.news18.com|news|world|would-give-myself-a-plus-trump-says-hes-doing-a-great-job-as-us-president-1942865.html.html</v>
      </c>
      <c r="E61" t="str">
        <f>TermCount!C62</f>
        <v>Tie</v>
      </c>
    </row>
    <row r="62" spans="1:5" x14ac:dyDescent="0.2">
      <c r="A62" t="str">
        <f>Similarity!I63</f>
        <v>https|||www.npr.org|2017|02|25|517257273|trump-will-be-first-president-in-36-years-to-skip-white-house-correspondents-din.html</v>
      </c>
      <c r="B62" t="str">
        <f>Similarity!C63</f>
        <v>Liberal</v>
      </c>
      <c r="D62" t="str">
        <f>TermCount!E63</f>
        <v>https|||www.npr.org|2017|02|25|517257273|trump-will-be-first-president-in-36-years-to-skip-white-house-correspondents-din.html</v>
      </c>
      <c r="E62" t="str">
        <f>TermCount!C63</f>
        <v>Conservative</v>
      </c>
    </row>
    <row r="63" spans="1:5" x14ac:dyDescent="0.2">
      <c r="A63" t="str">
        <f>Similarity!I64</f>
        <v>https|||www.nps.gov|nr|travel|presidents|us_car_number_one.html.html</v>
      </c>
      <c r="B63" t="str">
        <f>Similarity!C64</f>
        <v>Liberal</v>
      </c>
      <c r="D63" t="str">
        <f>TermCount!E64</f>
        <v>https|||www.nps.gov|nr|travel|presidents|us_car_number_one.html.html</v>
      </c>
      <c r="E63" t="str">
        <f>TermCount!C64</f>
        <v>Tie</v>
      </c>
    </row>
    <row r="64" spans="1:5" x14ac:dyDescent="0.2">
      <c r="A64" t="str">
        <f>Similarity!I65</f>
        <v>https|||www.pbs.org|wgbh|americanexperience|collections|presidents|.html</v>
      </c>
      <c r="B64" t="str">
        <f>Similarity!C65</f>
        <v>Liberal</v>
      </c>
      <c r="D64" t="str">
        <f>TermCount!E65</f>
        <v>https|||www.pbs.org|wgbh|americanexperience|collections|presidents|.html</v>
      </c>
      <c r="E64" t="str">
        <f>TermCount!C65</f>
        <v>Tie</v>
      </c>
    </row>
    <row r="65" spans="1:5" x14ac:dyDescent="0.2">
      <c r="A65" t="str">
        <f>Similarity!I66</f>
        <v>https|||www.presidentialserviceawards.gov|.html</v>
      </c>
      <c r="B65" t="str">
        <f>Similarity!C66</f>
        <v>Conservative</v>
      </c>
      <c r="D65" t="str">
        <f>TermCount!E66</f>
        <v>https|||www.presidentialserviceawards.gov|.html</v>
      </c>
      <c r="E65" t="str">
        <f>TermCount!C66</f>
        <v>Tie</v>
      </c>
    </row>
    <row r="66" spans="1:5" x14ac:dyDescent="0.2">
      <c r="A66" t="str">
        <f>Similarity!I67</f>
        <v>https|||www.presidentsusa.net|.html</v>
      </c>
      <c r="B66" t="str">
        <f>Similarity!C67</f>
        <v>Conservative</v>
      </c>
      <c r="D66" t="str">
        <f>TermCount!E67</f>
        <v>https|||www.presidentsusa.net|.html</v>
      </c>
      <c r="E66" t="str">
        <f>TermCount!C67</f>
        <v>Tie</v>
      </c>
    </row>
    <row r="67" spans="1:5" x14ac:dyDescent="0.2">
      <c r="A67" t="str">
        <f>Similarity!I68</f>
        <v>https|||www.quora.com|Who-is-the-U-S-President.html</v>
      </c>
      <c r="B67" t="str">
        <f>Similarity!C68</f>
        <v>Liberal</v>
      </c>
      <c r="D67" t="str">
        <f>TermCount!E68</f>
        <v>https|||www.quora.com|Who-is-the-U-S-President.html</v>
      </c>
      <c r="E67" t="str">
        <f>TermCount!C68</f>
        <v>Tie</v>
      </c>
    </row>
    <row r="68" spans="1:5" x14ac:dyDescent="0.2">
      <c r="A68" t="str">
        <f>Similarity!I69</f>
        <v>https|||www.rferl.org|a|trump-pakistan-osama|29607940.html.html</v>
      </c>
      <c r="B68" t="str">
        <f>Similarity!C69</f>
        <v>Liberal</v>
      </c>
      <c r="D68" t="str">
        <f>TermCount!E69</f>
        <v>https|||www.rferl.org|a|trump-pakistan-osama|29607940.html.html</v>
      </c>
      <c r="E68" t="str">
        <f>TermCount!C69</f>
        <v>Tie</v>
      </c>
    </row>
    <row r="69" spans="1:5" x14ac:dyDescent="0.2">
      <c r="A69" t="str">
        <f>Similarity!I70</f>
        <v>https|||www.salary.com|articles|history-of-presidential-salaries|.html</v>
      </c>
      <c r="B69" t="str">
        <f>Similarity!C70</f>
        <v>Liberal</v>
      </c>
      <c r="D69" t="str">
        <f>TermCount!E70</f>
        <v>https|||www.salary.com|articles|history-of-presidential-salaries|.html</v>
      </c>
      <c r="E69" t="str">
        <f>TermCount!C70</f>
        <v>Tie</v>
      </c>
    </row>
    <row r="70" spans="1:5" x14ac:dyDescent="0.2">
      <c r="A70" t="str">
        <f>Similarity!I71</f>
        <v>https|||www.sanluisobispo.com|news|state|california|article221861285.html.html</v>
      </c>
      <c r="B70" t="str">
        <f>Similarity!C71</f>
        <v>Liberal</v>
      </c>
      <c r="D70" t="str">
        <f>TermCount!E71</f>
        <v>https|||www.sanluisobispo.com|news|state|california|article221861285.html.html</v>
      </c>
      <c r="E70" t="str">
        <f>TermCount!C71</f>
        <v>Tie</v>
      </c>
    </row>
    <row r="71" spans="1:5" x14ac:dyDescent="0.2">
      <c r="A71" t="str">
        <f>Similarity!I72</f>
        <v>https|||www.senate.gov|artandhistory|history|common|briefing|Vice_President.htm.html</v>
      </c>
      <c r="B71" t="str">
        <f>Similarity!C72</f>
        <v>Liberal</v>
      </c>
      <c r="D71" t="str">
        <f>TermCount!E72</f>
        <v>https|||www.senate.gov|artandhistory|history|common|briefing|Vice_President.htm.html</v>
      </c>
      <c r="E71" t="str">
        <f>TermCount!C72</f>
        <v>Conservative</v>
      </c>
    </row>
    <row r="72" spans="1:5" x14ac:dyDescent="0.2">
      <c r="A72" t="str">
        <f>Similarity!I73</f>
        <v>https|||www.senate.gov|artandhistory|history|minute|President_For_A_Day.htm.html</v>
      </c>
      <c r="B72" t="str">
        <f>Similarity!C73</f>
        <v>Liberal</v>
      </c>
      <c r="D72" t="str">
        <f>TermCount!E73</f>
        <v>https|||www.senate.gov|artandhistory|history|minute|President_For_A_Day.htm.html</v>
      </c>
      <c r="E72" t="str">
        <f>TermCount!C73</f>
        <v>Liberal</v>
      </c>
    </row>
    <row r="73" spans="1:5" x14ac:dyDescent="0.2">
      <c r="A73" t="str">
        <f>Similarity!I74</f>
        <v>https|||www.senate.gov|committees|SittingPresidentsVicePresidentsWhoHaveTestifiedBeforeCongressionalCommittees.htm.html</v>
      </c>
      <c r="B73" t="str">
        <f>Similarity!C74</f>
        <v>Conservative</v>
      </c>
      <c r="D73" t="str">
        <f>TermCount!E74</f>
        <v>https|||www.senate.gov|committees|SittingPresidentsVicePresidentsWhoHaveTestifiedBeforeCongressionalCommittees.htm.html</v>
      </c>
      <c r="E73" t="str">
        <f>TermCount!C74</f>
        <v>Tie</v>
      </c>
    </row>
    <row r="74" spans="1:5" x14ac:dyDescent="0.2">
      <c r="A74" t="str">
        <f>Similarity!I75</f>
        <v>https|||www.senate.gov|senators|SenatorsWhoBecamePresident.htm.html</v>
      </c>
      <c r="B74" t="str">
        <f>Similarity!C75</f>
        <v>Conservative</v>
      </c>
      <c r="D74" t="str">
        <f>TermCount!E75</f>
        <v>https|||www.senate.gov|senators|SenatorsWhoBecamePresident.htm.html</v>
      </c>
      <c r="E74" t="str">
        <f>TermCount!C75</f>
        <v>Tie</v>
      </c>
    </row>
    <row r="75" spans="1:5" x14ac:dyDescent="0.2">
      <c r="A75" t="str">
        <f>Similarity!I76</f>
        <v>https|||www.smithsonianmag.com|history|real-story-football-follows-president-everywhere-180952779|.html</v>
      </c>
      <c r="B75" t="str">
        <f>Similarity!C76</f>
        <v>Liberal</v>
      </c>
      <c r="D75" t="str">
        <f>TermCount!E76</f>
        <v>https|||www.smithsonianmag.com|history|real-story-football-follows-president-everywhere-180952779|.html</v>
      </c>
      <c r="E75" t="str">
        <f>TermCount!C76</f>
        <v>Tie</v>
      </c>
    </row>
    <row r="76" spans="1:5" x14ac:dyDescent="0.2">
      <c r="A76" t="str">
        <f>Similarity!I77</f>
        <v>https|||www.state.gov|p|eur|ci|rs|200years|122802.htm.html</v>
      </c>
      <c r="B76" t="str">
        <f>Similarity!C77</f>
        <v>Conservative</v>
      </c>
      <c r="D76" t="str">
        <f>TermCount!E77</f>
        <v>https|||www.state.gov|p|eur|ci|rs|200years|122802.htm.html</v>
      </c>
      <c r="E76" t="str">
        <f>TermCount!C77</f>
        <v>Tie</v>
      </c>
    </row>
    <row r="77" spans="1:5" x14ac:dyDescent="0.2">
      <c r="A77" t="str">
        <f>Similarity!I78</f>
        <v>https|||www.state.nj.us|nj|about|famous|presidents.html.html</v>
      </c>
      <c r="B77" t="str">
        <f>Similarity!C78</f>
        <v>Liberal</v>
      </c>
      <c r="D77" t="str">
        <f>TermCount!E78</f>
        <v>https|||www.state.nj.us|nj|about|famous|presidents.html.html</v>
      </c>
      <c r="E77" t="str">
        <f>TermCount!C78</f>
        <v>Liberal</v>
      </c>
    </row>
    <row r="78" spans="1:5" x14ac:dyDescent="0.2">
      <c r="A78" t="str">
        <f>Similarity!I79</f>
        <v>https|||www.terrapass.com|us-presidents-environmental-legacies.html</v>
      </c>
      <c r="B78" t="str">
        <f>Similarity!C79</f>
        <v>Liberal</v>
      </c>
      <c r="D78" t="str">
        <f>TermCount!E79</f>
        <v>https|||www.terrapass.com|us-presidents-environmental-legacies.html</v>
      </c>
      <c r="E78" t="str">
        <f>TermCount!C79</f>
        <v>Tie</v>
      </c>
    </row>
    <row r="79" spans="1:5" x14ac:dyDescent="0.2">
      <c r="A79" t="str">
        <f>Similarity!I80</f>
        <v>https|||www.theguardian.com|news|datablog|2012|oct|15|us-presidents-listed.html</v>
      </c>
      <c r="B79" t="str">
        <f>Similarity!C80</f>
        <v>Conservative</v>
      </c>
      <c r="D79" t="str">
        <f>TermCount!E80</f>
        <v>https|||www.theguardian.com|news|datablog|2012|oct|15|us-presidents-listed.html</v>
      </c>
      <c r="E79" t="str">
        <f>TermCount!C80</f>
        <v>Conservative</v>
      </c>
    </row>
    <row r="80" spans="1:5" x14ac:dyDescent="0.2">
      <c r="A80" t="str">
        <f>Similarity!I81</f>
        <v>https|||www.thepeninsulaqatar.com|article|19|11|2018|Amir-condoles-with-US-President.html</v>
      </c>
      <c r="B80" t="str">
        <f>Similarity!C81</f>
        <v>Conservative</v>
      </c>
      <c r="D80" t="str">
        <f>TermCount!E81</f>
        <v>https|||www.thepeninsulaqatar.com|article|19|11|2018|Amir-condoles-with-US-President.html</v>
      </c>
      <c r="E80" t="str">
        <f>TermCount!C81</f>
        <v>Tie</v>
      </c>
    </row>
    <row r="81" spans="1:5" x14ac:dyDescent="0.2">
      <c r="A81" t="str">
        <f>Similarity!I82</f>
        <v>https|||www.thoughtco.com|us-presidents-in-american-history-4133351.html</v>
      </c>
      <c r="B81" t="str">
        <f>Similarity!C82</f>
        <v>Conservative</v>
      </c>
      <c r="D81" t="str">
        <f>TermCount!E82</f>
        <v>https|||www.thoughtco.com|us-presidents-in-american-history-4133351.html</v>
      </c>
      <c r="E81" t="str">
        <f>TermCount!C82</f>
        <v>Liberal</v>
      </c>
    </row>
    <row r="82" spans="1:5" x14ac:dyDescent="0.2">
      <c r="A82" t="str">
        <f>Similarity!I83</f>
        <v>https|||www.titlemax.com|discovery-center|planes-trains-and-automobiles|president-vehicles-throughout-history|.html</v>
      </c>
      <c r="B82" t="str">
        <f>Similarity!C83</f>
        <v>Conservative</v>
      </c>
      <c r="D82" t="str">
        <f>TermCount!E83</f>
        <v>https|||www.titlemax.com|discovery-center|planes-trains-and-automobiles|president-vehicles-throughout-history|.html</v>
      </c>
      <c r="E82" t="str">
        <f>TermCount!C83</f>
        <v>Tie</v>
      </c>
    </row>
    <row r="83" spans="1:5" x14ac:dyDescent="0.2">
      <c r="A83" t="str">
        <f>Similarity!I84</f>
        <v>https|||www.travelchannel.com|interests|arts-and-culture|photos|presidential-destinations-1.html</v>
      </c>
      <c r="B83" t="str">
        <f>Similarity!C84</f>
        <v>Conservative</v>
      </c>
      <c r="D83" t="str">
        <f>TermCount!E84</f>
        <v>https|||www.travelchannel.com|interests|arts-and-culture|photos|presidential-destinations-1.html</v>
      </c>
      <c r="E83" t="str">
        <f>TermCount!C84</f>
        <v>Tie</v>
      </c>
    </row>
    <row r="84" spans="1:5" x14ac:dyDescent="0.2">
      <c r="A84" t="str">
        <f>Similarity!I85</f>
        <v>https|||www.u-s-history.com|pages|h579.html.html</v>
      </c>
      <c r="B84" t="str">
        <f>Similarity!C85</f>
        <v>Conservative</v>
      </c>
      <c r="D84" t="str">
        <f>TermCount!E85</f>
        <v>https|||www.u-s-history.com|pages|h579.html.html</v>
      </c>
      <c r="E84" t="str">
        <f>TermCount!C85</f>
        <v>Conservative</v>
      </c>
    </row>
    <row r="85" spans="1:5" x14ac:dyDescent="0.2">
      <c r="A85" t="str">
        <f>Similarity!I86</f>
        <v>https|||www.usa.gov|presidents.html</v>
      </c>
      <c r="B85" t="str">
        <f>Similarity!C86</f>
        <v>Liberal</v>
      </c>
      <c r="D85" t="str">
        <f>TermCount!E86</f>
        <v>https|||www.usa.gov|presidents.html</v>
      </c>
      <c r="E85" t="str">
        <f>TermCount!C86</f>
        <v>Tie</v>
      </c>
    </row>
    <row r="86" spans="1:5" x14ac:dyDescent="0.2">
      <c r="A86" t="str">
        <f>Similarity!I87</f>
        <v>https|||www.usatoday.com|story|news|2018|11|17|trump-view-california-fire-devastation-he-blamed-forest-mismanagement|2037886002|.html</v>
      </c>
      <c r="B86" t="str">
        <f>Similarity!C87</f>
        <v>Liberal</v>
      </c>
      <c r="D86" t="str">
        <f>TermCount!E87</f>
        <v>https|||www.usatoday.com|story|news|2018|11|17|trump-view-california-fire-devastation-he-blamed-forest-mismanagement|2037886002|.html</v>
      </c>
      <c r="E86" t="str">
        <f>TermCount!C87</f>
        <v>Liberal</v>
      </c>
    </row>
    <row r="87" spans="1:5" x14ac:dyDescent="0.2">
      <c r="A87" t="str">
        <f>Similarity!I88</f>
        <v>https|||www.usatoday.com|story|news|politics|2018|11|16|trumps-epa-president-name-andrew-wheeler-permanent-chief|2026779002|.html</v>
      </c>
      <c r="B87" t="str">
        <f>Similarity!C88</f>
        <v>Liberal</v>
      </c>
      <c r="D87" t="str">
        <f>TermCount!E88</f>
        <v>https|||www.usatoday.com|story|news|politics|2018|11|16|trumps-epa-president-name-andrew-wheeler-permanent-chief|2026779002|.html</v>
      </c>
      <c r="E87" t="str">
        <f>TermCount!C88</f>
        <v>Tie</v>
      </c>
    </row>
    <row r="88" spans="1:5" x14ac:dyDescent="0.2">
      <c r="A88" t="str">
        <f>Similarity!I89</f>
        <v>https|||www.usnews.com|education|best-colleges|slideshows|us-presidents-who-were-leaders-of-colleges.html</v>
      </c>
      <c r="B88" t="str">
        <f>Similarity!C89</f>
        <v>Conservative</v>
      </c>
      <c r="D88" t="str">
        <f>TermCount!E89</f>
        <v>https|||www.usnews.com|education|best-colleges|slideshows|us-presidents-who-were-leaders-of-colleges.html</v>
      </c>
      <c r="E88" t="str">
        <f>TermCount!C89</f>
        <v>Liberal</v>
      </c>
    </row>
    <row r="89" spans="1:5" x14ac:dyDescent="0.2">
      <c r="A89" t="str">
        <f>Similarity!I90</f>
        <v>https|||www.usnews.com|news|world|articles|2018-11-18|finnish-president-says-he-briefed-trump-on-forest-monitoring.html</v>
      </c>
      <c r="B89" t="str">
        <f>Similarity!C90</f>
        <v>Conservative</v>
      </c>
      <c r="D89" t="str">
        <f>TermCount!E90</f>
        <v>https|||www.usnews.com|news|world|articles|2018-11-18|finnish-president-says-he-briefed-trump-on-forest-monitoring.html</v>
      </c>
      <c r="E89" t="str">
        <f>TermCount!C90</f>
        <v>Tie</v>
      </c>
    </row>
    <row r="90" spans="1:5" x14ac:dyDescent="0.2">
      <c r="A90" t="str">
        <f>Similarity!I91</f>
        <v>https|||www.voanews.com|a|trump-gives-himself-an-a-plus-as-president|4663827.html.html</v>
      </c>
      <c r="B90" t="str">
        <f>Similarity!C91</f>
        <v>Liberal</v>
      </c>
      <c r="D90" t="str">
        <f>TermCount!E91</f>
        <v>https|||www.voanews.com|a|trump-gives-himself-an-a-plus-as-president|4663827.html.html</v>
      </c>
      <c r="E90" t="str">
        <f>TermCount!C91</f>
        <v>Liberal</v>
      </c>
    </row>
    <row r="91" spans="1:5" x14ac:dyDescent="0.2">
      <c r="A91" t="str">
        <f>Similarity!I92</f>
        <v>https|||www.vox.com|policy-and-politics|2016|11|11|13587532|donald-trump-no-experience.html</v>
      </c>
      <c r="B91" t="str">
        <f>Similarity!C92</f>
        <v>Liberal</v>
      </c>
      <c r="D91" t="str">
        <f>TermCount!E92</f>
        <v>https|||www.vox.com|policy-and-politics|2016|11|11|13587532|donald-trump-no-experience.html</v>
      </c>
      <c r="E91" t="str">
        <f>TermCount!C92</f>
        <v>Tie</v>
      </c>
    </row>
    <row r="92" spans="1:5" x14ac:dyDescent="0.2">
      <c r="A92" t="str">
        <f>Similarity!I93</f>
        <v>http|||australianpolitics.com|usa|president|list-of-presidents-of-the-united-states.html</v>
      </c>
      <c r="B92" t="str">
        <f>Similarity!C93</f>
        <v>Conservative</v>
      </c>
      <c r="D92" t="str">
        <f>TermCount!E93</f>
        <v>http|||australianpolitics.com|usa|president|list-of-presidents-of-the-united-states.html</v>
      </c>
      <c r="E92" t="str">
        <f>TermCount!C93</f>
        <v>Conservative</v>
      </c>
    </row>
    <row r="93" spans="1:5" x14ac:dyDescent="0.2">
      <c r="A93" t="str">
        <f>Similarity!I94</f>
        <v>http|||emilypost.com|advice|addressing-a-former-president-of-the-united-states|.html</v>
      </c>
      <c r="B93" t="str">
        <f>Similarity!C94</f>
        <v>Conservative</v>
      </c>
      <c r="D93" t="str">
        <f>TermCount!E94</f>
        <v>http|||emilypost.com|advice|addressing-a-former-president-of-the-united-states|.html</v>
      </c>
      <c r="E93" t="str">
        <f>TermCount!C94</f>
        <v>Conservative</v>
      </c>
    </row>
    <row r="94" spans="1:5" x14ac:dyDescent="0.2">
      <c r="A94" t="str">
        <f>Similarity!I95</f>
        <v>http|||fortune.com|2018|07|12|best-us-president-barack-obama-pew-survey|.html</v>
      </c>
      <c r="B94" t="str">
        <f>Similarity!C95</f>
        <v>Liberal</v>
      </c>
      <c r="D94" t="str">
        <f>TermCount!E95</f>
        <v>http|||fortune.com|2018|07|12|best-us-president-barack-obama-pew-survey|.html</v>
      </c>
      <c r="E94" t="str">
        <f>TermCount!C95</f>
        <v>Liberal</v>
      </c>
    </row>
    <row r="95" spans="1:5" x14ac:dyDescent="0.2">
      <c r="A95" t="str">
        <f>Similarity!I96</f>
        <v>http|||time.com|5458107|trump-northern-california-wildfire|.html</v>
      </c>
      <c r="B95" t="str">
        <f>Similarity!C96</f>
        <v>Liberal</v>
      </c>
      <c r="D95" t="str">
        <f>TermCount!E96</f>
        <v>http|||time.com|5458107|trump-northern-california-wildfire|.html</v>
      </c>
      <c r="E95" t="str">
        <f>TermCount!C96</f>
        <v>Liberal</v>
      </c>
    </row>
    <row r="96" spans="1:5" x14ac:dyDescent="0.2">
      <c r="A96" t="str">
        <f>Similarity!I97</f>
        <v>http|||www.let.rug.nl|usa|presidents|.html</v>
      </c>
      <c r="B96" t="str">
        <f>Similarity!C97</f>
        <v>Conservative</v>
      </c>
      <c r="D96" t="str">
        <f>TermCount!E97</f>
        <v>http|||www.let.rug.nl|usa|presidents|.html</v>
      </c>
      <c r="E96" t="str">
        <f>TermCount!C97</f>
        <v>Tie</v>
      </c>
    </row>
    <row r="97" spans="1:5" x14ac:dyDescent="0.2">
      <c r="A97" t="str">
        <f>Similarity!I98</f>
        <v>http|||www.pewglobal.org|database|indicator|6|survey|all|.html</v>
      </c>
      <c r="B97" t="str">
        <f>Similarity!C98</f>
        <v>Conservative</v>
      </c>
      <c r="D97" t="str">
        <f>TermCount!E98</f>
        <v>http|||www.pewglobal.org|database|indicator|6|survey|all|.html</v>
      </c>
      <c r="E97" t="str">
        <f>TermCount!C98</f>
        <v>Tie</v>
      </c>
    </row>
    <row r="98" spans="1:5" x14ac:dyDescent="0.2">
      <c r="A98" t="str">
        <f>Similarity!I99</f>
        <v>http|||www.pewresearch.org|fact-tank|2018|10|09|how-the-world-views-the-u-s-and-its-president-in-9-charts|.html</v>
      </c>
      <c r="B98" t="str">
        <f>Similarity!C99</f>
        <v>Liberal</v>
      </c>
      <c r="D98" t="str">
        <f>TermCount!E99</f>
        <v>http|||www.pewresearch.org|fact-tank|2018|10|09|how-the-world-views-the-u-s-and-its-president-in-9-charts|.html</v>
      </c>
      <c r="E98" t="str">
        <f>TermCount!C99</f>
        <v>Tie</v>
      </c>
    </row>
    <row r="99" spans="1:5" x14ac:dyDescent="0.2">
      <c r="A99" t="str">
        <f>Similarity!I100</f>
        <v>http|||www.yenisafak.com|en|news|us-president-refuses-to-hear-khashoggi-death-tape-3466711.html</v>
      </c>
      <c r="B99" t="str">
        <f>Similarity!C100</f>
        <v>Conservative</v>
      </c>
      <c r="D99" t="str">
        <f>TermCount!E100</f>
        <v>http|||www.yenisafak.com|en|news|us-president-refuses-to-hear-khashoggi-death-tape-3466711.html</v>
      </c>
      <c r="E99" t="str">
        <f>TermCount!C100</f>
        <v>Tie</v>
      </c>
    </row>
    <row r="100" spans="1:5" x14ac:dyDescent="0.2">
      <c r="A100" t="str">
        <f>Similarity!I101</f>
        <v>http|||www2.philly.com|philly|business|personal_finance|impeachment-nixon-clinton-trump-stock-market-democrat-gop-20181118.html.html</v>
      </c>
      <c r="B100" t="str">
        <f>Similarity!C101</f>
        <v>Conservative</v>
      </c>
      <c r="D100" t="str">
        <f>TermCount!E101</f>
        <v>http|||www2.philly.com|philly|business|personal_finance|impeachment-nixon-clinton-trump-stock-market-democrat-gop-20181118.html.html</v>
      </c>
      <c r="E100" t="str">
        <f>TermCount!C101</f>
        <v>Liberal</v>
      </c>
    </row>
    <row r="101" spans="1:5" x14ac:dyDescent="0.2">
      <c r="A101">
        <f>Similarity!I102</f>
        <v>0</v>
      </c>
      <c r="B101">
        <f>Similarity!C102</f>
        <v>0</v>
      </c>
      <c r="D101">
        <f>TermCount!E102</f>
        <v>0</v>
      </c>
      <c r="E101">
        <f>TermCount!C102</f>
        <v>0</v>
      </c>
    </row>
    <row r="102" spans="1:5" x14ac:dyDescent="0.2">
      <c r="A102">
        <f>Similarity!I103</f>
        <v>0</v>
      </c>
      <c r="B102">
        <f>Similarity!C103</f>
        <v>0</v>
      </c>
      <c r="D102">
        <f>TermCount!E103</f>
        <v>0</v>
      </c>
      <c r="E102">
        <f>TermCount!C103</f>
        <v>0</v>
      </c>
    </row>
    <row r="103" spans="1:5" x14ac:dyDescent="0.2">
      <c r="A103">
        <f>Similarity!I104</f>
        <v>0</v>
      </c>
      <c r="B103">
        <f>Similarity!C104</f>
        <v>0</v>
      </c>
      <c r="D103">
        <f>TermCount!E104</f>
        <v>0</v>
      </c>
      <c r="E103">
        <f>TermCount!C104</f>
        <v>0</v>
      </c>
    </row>
    <row r="104" spans="1:5" x14ac:dyDescent="0.2">
      <c r="A104">
        <f>Similarity!I105</f>
        <v>0</v>
      </c>
      <c r="B104">
        <f>Similarity!C105</f>
        <v>0</v>
      </c>
      <c r="D104">
        <f>TermCount!E105</f>
        <v>0</v>
      </c>
      <c r="E104">
        <f>TermCount!C105</f>
        <v>0</v>
      </c>
    </row>
    <row r="105" spans="1:5" x14ac:dyDescent="0.2">
      <c r="A105">
        <f>Similarity!I106</f>
        <v>0</v>
      </c>
      <c r="B105">
        <f>Similarity!C106</f>
        <v>0</v>
      </c>
      <c r="D105">
        <f>TermCount!E106</f>
        <v>0</v>
      </c>
      <c r="E105">
        <f>TermCount!C106</f>
        <v>0</v>
      </c>
    </row>
    <row r="106" spans="1:5" x14ac:dyDescent="0.2">
      <c r="A106">
        <f>Similarity!I107</f>
        <v>0</v>
      </c>
      <c r="B106">
        <f>Similarity!C107</f>
        <v>0</v>
      </c>
      <c r="D106">
        <f>TermCount!E107</f>
        <v>0</v>
      </c>
      <c r="E106">
        <f>TermCount!C107</f>
        <v>0</v>
      </c>
    </row>
    <row r="107" spans="1:5" x14ac:dyDescent="0.2">
      <c r="A107">
        <f>Similarity!I108</f>
        <v>0</v>
      </c>
      <c r="B107">
        <f>Similarity!C108</f>
        <v>0</v>
      </c>
      <c r="D107">
        <f>TermCount!E108</f>
        <v>0</v>
      </c>
      <c r="E107">
        <f>TermCount!C108</f>
        <v>0</v>
      </c>
    </row>
    <row r="108" spans="1:5" x14ac:dyDescent="0.2">
      <c r="A108">
        <f>Similarity!I109</f>
        <v>0</v>
      </c>
      <c r="B108">
        <f>Similarity!C109</f>
        <v>0</v>
      </c>
      <c r="D108">
        <f>TermCount!E109</f>
        <v>0</v>
      </c>
      <c r="E108">
        <f>TermCount!C109</f>
        <v>0</v>
      </c>
    </row>
    <row r="109" spans="1:5" x14ac:dyDescent="0.2">
      <c r="A109">
        <f>Similarity!I110</f>
        <v>0</v>
      </c>
      <c r="B109">
        <f>Similarity!C110</f>
        <v>0</v>
      </c>
      <c r="D109">
        <f>TermCount!E110</f>
        <v>0</v>
      </c>
      <c r="E109">
        <f>TermCount!C110</f>
        <v>0</v>
      </c>
    </row>
  </sheetData>
  <autoFilter ref="A1:E109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100"/>
  <sheetViews>
    <sheetView topLeftCell="A80" workbookViewId="0">
      <selection activeCell="A101" sqref="A101:XFD109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A1">
        <v>0</v>
      </c>
      <c r="B1" t="s">
        <v>1015</v>
      </c>
      <c r="C1" t="s">
        <v>1016</v>
      </c>
      <c r="E1" s="1" t="s">
        <v>1017</v>
      </c>
      <c r="M1" s="1" t="s">
        <v>1018</v>
      </c>
    </row>
    <row r="2" spans="1:13" x14ac:dyDescent="0.2">
      <c r="A2" t="s">
        <v>13</v>
      </c>
      <c r="B2">
        <v>0.11620788631658099</v>
      </c>
      <c r="C2">
        <v>0.36058018068887598</v>
      </c>
      <c r="E2" t="str">
        <f>VLOOKUP(A2,d!A:B,2,FALSE)</f>
        <v>Conservative</v>
      </c>
      <c r="F2" t="str">
        <f t="shared" ref="F2:F65" si="0">IF(B2&gt;0, "Positive", "Negative")</f>
        <v>Positive</v>
      </c>
      <c r="M2" t="str">
        <f>VLOOKUP(A2,d!D:E,2,FALSE)</f>
        <v>Conservative</v>
      </c>
    </row>
    <row r="3" spans="1:13" x14ac:dyDescent="0.2">
      <c r="A3" t="s">
        <v>1517</v>
      </c>
      <c r="B3">
        <v>-1.6269841269841202E-2</v>
      </c>
      <c r="C3">
        <v>0.32119047619047603</v>
      </c>
      <c r="E3" t="str">
        <f>VLOOKUP(A3,d!A:B,2,FALSE)</f>
        <v>Liberal</v>
      </c>
      <c r="F3" t="str">
        <f t="shared" si="0"/>
        <v>Negative</v>
      </c>
      <c r="M3" t="str">
        <f>VLOOKUP(A3,d!D:E,2,FALSE)</f>
        <v>Tie</v>
      </c>
    </row>
    <row r="4" spans="1:13" x14ac:dyDescent="0.2">
      <c r="A4" t="s">
        <v>39</v>
      </c>
      <c r="B4">
        <v>4.9423378609158401E-2</v>
      </c>
      <c r="C4">
        <v>0.20919268040827599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Conservative</v>
      </c>
    </row>
    <row r="5" spans="1:13" x14ac:dyDescent="0.2">
      <c r="A5" t="s">
        <v>1518</v>
      </c>
      <c r="B5">
        <v>0.12713999836641299</v>
      </c>
      <c r="C5">
        <v>0.28239912603120099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40</v>
      </c>
      <c r="B6">
        <v>6.4586071247765595E-2</v>
      </c>
      <c r="C6">
        <v>0.33548900615428001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Liberal</v>
      </c>
    </row>
    <row r="7" spans="1:13" x14ac:dyDescent="0.2">
      <c r="A7" t="s">
        <v>1519</v>
      </c>
      <c r="B7">
        <v>0.109498008434864</v>
      </c>
      <c r="C7">
        <v>0.38293083634578501</v>
      </c>
      <c r="E7" t="str">
        <f>VLOOKUP(A7,d!A:B,2,FALSE)</f>
        <v>Liberal</v>
      </c>
      <c r="F7" t="str">
        <f t="shared" si="0"/>
        <v>Positive</v>
      </c>
      <c r="M7" t="str">
        <f>VLOOKUP(A7,d!D:E,2,FALSE)</f>
        <v>Tie</v>
      </c>
    </row>
    <row r="8" spans="1:13" x14ac:dyDescent="0.2">
      <c r="A8" t="s">
        <v>1520</v>
      </c>
      <c r="B8">
        <v>0.13578971533516901</v>
      </c>
      <c r="C8">
        <v>0.4116391184573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1521</v>
      </c>
      <c r="B9">
        <v>7.0789231601731603E-2</v>
      </c>
      <c r="C9">
        <v>0.42922700216450199</v>
      </c>
      <c r="E9" t="str">
        <f>VLOOKUP(A9,d!A:B,2,FALSE)</f>
        <v>Liberal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50</v>
      </c>
      <c r="B10">
        <v>0.10443580542264699</v>
      </c>
      <c r="C10">
        <v>0.21844098883572499</v>
      </c>
      <c r="E10" t="str">
        <f>VLOOKUP(A10,d!A:B,2,FALSE)</f>
        <v>Liberal</v>
      </c>
      <c r="F10" t="str">
        <f t="shared" si="0"/>
        <v>Positive</v>
      </c>
      <c r="M10" t="str">
        <f>VLOOKUP(A10,d!D:E,2,FALSE)</f>
        <v>Conservative</v>
      </c>
    </row>
    <row r="11" spans="1:13" x14ac:dyDescent="0.2">
      <c r="A11" t="s">
        <v>51</v>
      </c>
      <c r="B11">
        <v>3.3557800224466798E-2</v>
      </c>
      <c r="C11">
        <v>0.32410213243546498</v>
      </c>
      <c r="E11" t="str">
        <f>VLOOKUP(A11,d!A:B,2,FALSE)</f>
        <v>Conservative</v>
      </c>
      <c r="F11" t="str">
        <f t="shared" si="0"/>
        <v>Positive</v>
      </c>
      <c r="M11" t="str">
        <f>VLOOKUP(A11,d!D:E,2,FALSE)</f>
        <v>Conservative</v>
      </c>
    </row>
    <row r="12" spans="1:13" x14ac:dyDescent="0.2">
      <c r="A12" t="s">
        <v>52</v>
      </c>
      <c r="B12">
        <v>0.162076762523191</v>
      </c>
      <c r="C12">
        <v>0.50911216759430999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Tie</v>
      </c>
    </row>
    <row r="13" spans="1:13" x14ac:dyDescent="0.2">
      <c r="A13" t="s">
        <v>53</v>
      </c>
      <c r="B13">
        <v>0.123621397371397</v>
      </c>
      <c r="C13">
        <v>0.57677762177762104</v>
      </c>
      <c r="E13" t="str">
        <f>VLOOKUP(A13,d!A:B,2,FALSE)</f>
        <v>Liberal</v>
      </c>
      <c r="F13" t="str">
        <f t="shared" si="0"/>
        <v>Positive</v>
      </c>
      <c r="M13" t="str">
        <f>VLOOKUP(A13,d!D:E,2,FALSE)</f>
        <v>Tie</v>
      </c>
    </row>
    <row r="14" spans="1:13" x14ac:dyDescent="0.2">
      <c r="A14" t="s">
        <v>1522</v>
      </c>
      <c r="B14">
        <v>7.7163760896637595E-2</v>
      </c>
      <c r="C14">
        <v>0.19984433374844299</v>
      </c>
      <c r="E14" t="str">
        <f>VLOOKUP(A14,d!A:B,2,FALSE)</f>
        <v>Conservative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63</v>
      </c>
      <c r="B15">
        <v>0.117064844877344</v>
      </c>
      <c r="C15">
        <v>0.369708694083694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Tie</v>
      </c>
    </row>
    <row r="16" spans="1:13" x14ac:dyDescent="0.2">
      <c r="A16" t="s">
        <v>796</v>
      </c>
      <c r="B16">
        <v>9.9546389824167594E-2</v>
      </c>
      <c r="C16">
        <v>0.33498610443054799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Conservative</v>
      </c>
    </row>
    <row r="17" spans="1:13" x14ac:dyDescent="0.2">
      <c r="A17" t="s">
        <v>1523</v>
      </c>
      <c r="B17">
        <v>3.1571399854981898E-2</v>
      </c>
      <c r="C17">
        <v>0.36390270867882701</v>
      </c>
      <c r="E17" t="str">
        <f>VLOOKUP(A17,d!A:B,2,FALSE)</f>
        <v>Liberal</v>
      </c>
      <c r="F17" t="str">
        <f t="shared" si="0"/>
        <v>Positive</v>
      </c>
      <c r="M17" t="str">
        <f>VLOOKUP(A17,d!D:E,2,FALSE)</f>
        <v>Tie</v>
      </c>
    </row>
    <row r="18" spans="1:13" x14ac:dyDescent="0.2">
      <c r="A18" t="s">
        <v>1524</v>
      </c>
      <c r="B18">
        <v>5.1394901394901299E-2</v>
      </c>
      <c r="C18">
        <v>0.28251384418051001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Liberal</v>
      </c>
    </row>
    <row r="19" spans="1:13" x14ac:dyDescent="0.2">
      <c r="A19" t="s">
        <v>1525</v>
      </c>
      <c r="B19">
        <v>0.150406155147534</v>
      </c>
      <c r="C19">
        <v>0.424492629018491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Liberal</v>
      </c>
    </row>
    <row r="20" spans="1:13" x14ac:dyDescent="0.2">
      <c r="A20" t="s">
        <v>819</v>
      </c>
      <c r="B20">
        <v>0.31270703933747401</v>
      </c>
      <c r="C20">
        <v>0.48259752023338898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Liberal</v>
      </c>
    </row>
    <row r="21" spans="1:13" x14ac:dyDescent="0.2">
      <c r="A21" t="s">
        <v>1526</v>
      </c>
      <c r="B21">
        <v>8.4740312319259603E-2</v>
      </c>
      <c r="C21">
        <v>0.39246737034894902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Liberal</v>
      </c>
    </row>
    <row r="22" spans="1:13" x14ac:dyDescent="0.2">
      <c r="A22" t="s">
        <v>571</v>
      </c>
      <c r="B22">
        <v>5.47248803827751E-2</v>
      </c>
      <c r="C22">
        <v>0.29465567327409398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Conservative</v>
      </c>
    </row>
    <row r="23" spans="1:13" x14ac:dyDescent="0.2">
      <c r="A23" t="s">
        <v>1527</v>
      </c>
      <c r="B23">
        <v>0.19623575404187599</v>
      </c>
      <c r="C23">
        <v>0.43949009040845699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Tie</v>
      </c>
    </row>
    <row r="24" spans="1:13" x14ac:dyDescent="0.2">
      <c r="A24" t="s">
        <v>1528</v>
      </c>
      <c r="B24">
        <v>0.13130532732573499</v>
      </c>
      <c r="C24">
        <v>0.42821921842330002</v>
      </c>
      <c r="E24" t="str">
        <f>VLOOKUP(A24,d!A:B,2,FALSE)</f>
        <v>Liberal</v>
      </c>
      <c r="F24" t="str">
        <f t="shared" si="0"/>
        <v>Positive</v>
      </c>
      <c r="M24" t="str">
        <f>VLOOKUP(A24,d!D:E,2,FALSE)</f>
        <v>Liberal</v>
      </c>
    </row>
    <row r="25" spans="1:13" x14ac:dyDescent="0.2">
      <c r="A25" t="s">
        <v>1529</v>
      </c>
      <c r="B25">
        <v>5.3590944574551103E-2</v>
      </c>
      <c r="C25">
        <v>0.31386587001341099</v>
      </c>
      <c r="E25" t="str">
        <f>VLOOKUP(A25,d!A:B,2,FALSE)</f>
        <v>Liberal</v>
      </c>
      <c r="F25" t="str">
        <f t="shared" si="0"/>
        <v>Positive</v>
      </c>
      <c r="M25" t="str">
        <f>VLOOKUP(A25,d!D:E,2,FALSE)</f>
        <v>Tie</v>
      </c>
    </row>
    <row r="26" spans="1:13" x14ac:dyDescent="0.2">
      <c r="A26" t="s">
        <v>849</v>
      </c>
      <c r="B26">
        <v>0.23757774792257499</v>
      </c>
      <c r="C26">
        <v>0.345965193810021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1530</v>
      </c>
      <c r="B27">
        <v>0.125548589341692</v>
      </c>
      <c r="C27">
        <v>0.35507165248544498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Conservative</v>
      </c>
    </row>
    <row r="28" spans="1:13" x14ac:dyDescent="0.2">
      <c r="A28" t="s">
        <v>1531</v>
      </c>
      <c r="B28">
        <v>7.3103979353979304E-2</v>
      </c>
      <c r="C28">
        <v>0.38366459928959901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Liberal</v>
      </c>
    </row>
    <row r="29" spans="1:13" x14ac:dyDescent="0.2">
      <c r="A29" t="s">
        <v>127</v>
      </c>
      <c r="B29">
        <v>0.23083874458874401</v>
      </c>
      <c r="C29">
        <v>0.33190692640692598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Tie</v>
      </c>
    </row>
    <row r="30" spans="1:13" x14ac:dyDescent="0.2">
      <c r="A30" t="s">
        <v>129</v>
      </c>
      <c r="B30">
        <v>0.13138297872340399</v>
      </c>
      <c r="C30">
        <v>0.30748772504091598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135</v>
      </c>
      <c r="B31">
        <v>0.10877720252720199</v>
      </c>
      <c r="C31">
        <v>0.53796361296361295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865</v>
      </c>
      <c r="B32">
        <v>0.14688308285006299</v>
      </c>
      <c r="C32">
        <v>0.47023945656021099</v>
      </c>
      <c r="E32" t="str">
        <f>VLOOKUP(A32,d!A:B,2,FALSE)</f>
        <v>Conservative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146</v>
      </c>
      <c r="B33">
        <v>5.64616755793226E-2</v>
      </c>
      <c r="C33">
        <v>0.19376114081996401</v>
      </c>
      <c r="E33" t="str">
        <f>VLOOKUP(A33,d!A:B,2,FALSE)</f>
        <v>Conservative</v>
      </c>
      <c r="F33" t="str">
        <f t="shared" si="0"/>
        <v>Positive</v>
      </c>
      <c r="M33" t="str">
        <f>VLOOKUP(A33,d!D:E,2,FALSE)</f>
        <v>Conservative</v>
      </c>
    </row>
    <row r="34" spans="1:13" x14ac:dyDescent="0.2">
      <c r="A34" t="s">
        <v>596</v>
      </c>
      <c r="B34">
        <v>0.10166161089518699</v>
      </c>
      <c r="C34">
        <v>0.30763666382279498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Liberal</v>
      </c>
    </row>
    <row r="35" spans="1:13" x14ac:dyDescent="0.2">
      <c r="A35" t="s">
        <v>153</v>
      </c>
      <c r="B35">
        <v>0.124060606060606</v>
      </c>
      <c r="C35">
        <v>0.405590909090909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1532</v>
      </c>
      <c r="B36">
        <v>0.13507773816597299</v>
      </c>
      <c r="C36">
        <v>0.39142998613586799</v>
      </c>
      <c r="E36" t="str">
        <f>VLOOKUP(A36,d!A:B,2,FALSE)</f>
        <v>Liberal</v>
      </c>
      <c r="F36" t="str">
        <f t="shared" si="0"/>
        <v>Positive</v>
      </c>
      <c r="M36" t="str">
        <f>VLOOKUP(A36,d!D:E,2,FALSE)</f>
        <v>Liberal</v>
      </c>
    </row>
    <row r="37" spans="1:13" x14ac:dyDescent="0.2">
      <c r="A37" t="s">
        <v>1533</v>
      </c>
      <c r="B37">
        <v>0.142110348924258</v>
      </c>
      <c r="C37">
        <v>0.35746915991276801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Conservative</v>
      </c>
    </row>
    <row r="38" spans="1:13" x14ac:dyDescent="0.2">
      <c r="A38" t="s">
        <v>1534</v>
      </c>
      <c r="B38">
        <v>8.4555270311084202E-2</v>
      </c>
      <c r="C38">
        <v>0.36956693177623401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Conservative</v>
      </c>
    </row>
    <row r="39" spans="1:13" x14ac:dyDescent="0.2">
      <c r="A39" t="s">
        <v>1513</v>
      </c>
      <c r="B39">
        <v>7.6175935742262293E-2</v>
      </c>
      <c r="C39">
        <v>0.40376612333244899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Conservative</v>
      </c>
    </row>
    <row r="40" spans="1:13" x14ac:dyDescent="0.2">
      <c r="A40" t="s">
        <v>883</v>
      </c>
      <c r="B40">
        <v>0.105320962951776</v>
      </c>
      <c r="C40">
        <v>0.49998322091345299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Liberal</v>
      </c>
    </row>
    <row r="41" spans="1:13" x14ac:dyDescent="0.2">
      <c r="A41" t="s">
        <v>167</v>
      </c>
      <c r="B41">
        <v>0.202777777777777</v>
      </c>
      <c r="C41">
        <v>0.43227513227513198</v>
      </c>
      <c r="E41" t="str">
        <f>VLOOKUP(A41,d!A:B,2,FALSE)</f>
        <v>Conservative</v>
      </c>
      <c r="F41" t="str">
        <f t="shared" si="0"/>
        <v>Positive</v>
      </c>
      <c r="M41" t="str">
        <f>VLOOKUP(A41,d!D:E,2,FALSE)</f>
        <v>Tie</v>
      </c>
    </row>
    <row r="42" spans="1:13" x14ac:dyDescent="0.2">
      <c r="A42" t="s">
        <v>168</v>
      </c>
      <c r="B42">
        <v>0.101940627969591</v>
      </c>
      <c r="C42">
        <v>0.37718297962200398</v>
      </c>
      <c r="E42" t="str">
        <f>VLOOKUP(A42,d!A:B,2,FALSE)</f>
        <v>Conservative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178</v>
      </c>
      <c r="B43">
        <v>0.12754629629629599</v>
      </c>
      <c r="C43">
        <v>0.30763888888888802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1535</v>
      </c>
      <c r="B44">
        <v>3.6619506321493002E-2</v>
      </c>
      <c r="C44">
        <v>0.32873961946809599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889</v>
      </c>
      <c r="B45">
        <v>0.116102403343782</v>
      </c>
      <c r="C45">
        <v>0.35159286833855702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Liberal</v>
      </c>
    </row>
    <row r="46" spans="1:13" x14ac:dyDescent="0.2">
      <c r="A46" t="s">
        <v>1536</v>
      </c>
      <c r="B46">
        <v>1.3557027279160999E-2</v>
      </c>
      <c r="C46">
        <v>0.34859580794294098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1537</v>
      </c>
      <c r="B47">
        <v>6.00291123018395E-2</v>
      </c>
      <c r="C47">
        <v>0.32783756647392998</v>
      </c>
      <c r="E47" t="str">
        <f>VLOOKUP(A47,d!A:B,2,FALSE)</f>
        <v>Conservative</v>
      </c>
      <c r="F47" t="str">
        <f t="shared" si="0"/>
        <v>Positive</v>
      </c>
      <c r="M47" t="str">
        <f>VLOOKUP(A47,d!D:E,2,FALSE)</f>
        <v>Tie</v>
      </c>
    </row>
    <row r="48" spans="1:13" x14ac:dyDescent="0.2">
      <c r="A48" t="s">
        <v>1538</v>
      </c>
      <c r="B48">
        <v>0.16225814327948401</v>
      </c>
      <c r="C48">
        <v>0.38789726533628899</v>
      </c>
      <c r="E48" t="str">
        <f>VLOOKUP(A48,d!A:B,2,FALSE)</f>
        <v>Liberal</v>
      </c>
      <c r="F48" t="str">
        <f t="shared" si="0"/>
        <v>Positive</v>
      </c>
      <c r="M48" t="str">
        <f>VLOOKUP(A48,d!D:E,2,FALSE)</f>
        <v>Liberal</v>
      </c>
    </row>
    <row r="49" spans="1:13" x14ac:dyDescent="0.2">
      <c r="A49" t="s">
        <v>210</v>
      </c>
      <c r="B49">
        <v>0.109523809523809</v>
      </c>
      <c r="C49">
        <v>0.31666666666666599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1539</v>
      </c>
      <c r="B50">
        <v>0.10867826617826599</v>
      </c>
      <c r="C50">
        <v>0.43750915750915698</v>
      </c>
      <c r="E50" t="str">
        <f>VLOOKUP(A50,d!A:B,2,FALSE)</f>
        <v>Conservative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225</v>
      </c>
      <c r="B51">
        <v>6.4596884596884604E-2</v>
      </c>
      <c r="C51">
        <v>0.304940522440522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Tie</v>
      </c>
    </row>
    <row r="52" spans="1:13" x14ac:dyDescent="0.2">
      <c r="A52" t="s">
        <v>1540</v>
      </c>
      <c r="B52">
        <v>7.5536778036777996E-2</v>
      </c>
      <c r="C52">
        <v>0.35262194595527901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231</v>
      </c>
      <c r="B53">
        <v>2.20338983050847E-2</v>
      </c>
      <c r="C53">
        <v>0.33077414581651798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1541</v>
      </c>
      <c r="B54">
        <v>5.4709821428571399E-2</v>
      </c>
      <c r="C54">
        <v>0.34715773809523798</v>
      </c>
      <c r="E54" t="str">
        <f>VLOOKUP(A54,d!A:B,2,FALSE)</f>
        <v>Liberal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628</v>
      </c>
      <c r="B55">
        <v>9.6666666666666595E-2</v>
      </c>
      <c r="C55">
        <v>0.185555555555555</v>
      </c>
      <c r="E55" t="str">
        <f>VLOOKUP(A55,d!A:B,2,FALSE)</f>
        <v>Conservative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918</v>
      </c>
      <c r="B56">
        <v>1.4882288493399599E-2</v>
      </c>
      <c r="C56">
        <v>0.44598364598364598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Tie</v>
      </c>
    </row>
    <row r="57" spans="1:13" x14ac:dyDescent="0.2">
      <c r="A57" t="s">
        <v>919</v>
      </c>
      <c r="B57">
        <v>4.4563279857397498E-3</v>
      </c>
      <c r="C57">
        <v>0.16648841354723701</v>
      </c>
      <c r="E57" t="str">
        <f>VLOOKUP(A57,d!A:B,2,FALSE)</f>
        <v>Conservative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1542</v>
      </c>
      <c r="B58">
        <v>7.2535559678416794E-2</v>
      </c>
      <c r="C58">
        <v>0.264988662131519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1543</v>
      </c>
      <c r="B59">
        <v>6.1548174048173997E-2</v>
      </c>
      <c r="C59">
        <v>0.34867909867909802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Tie</v>
      </c>
    </row>
    <row r="60" spans="1:13" x14ac:dyDescent="0.2">
      <c r="A60" t="s">
        <v>922</v>
      </c>
      <c r="B60">
        <v>3.8636363636363601E-2</v>
      </c>
      <c r="C60">
        <v>0.28068181818181798</v>
      </c>
      <c r="E60" t="str">
        <f>VLOOKUP(A60,d!A:B,2,FALSE)</f>
        <v>Liberal</v>
      </c>
      <c r="F60" t="str">
        <f t="shared" si="0"/>
        <v>Positive</v>
      </c>
      <c r="M60" t="str">
        <f>VLOOKUP(A60,d!D:E,2,FALSE)</f>
        <v>Liberal</v>
      </c>
    </row>
    <row r="61" spans="1:13" x14ac:dyDescent="0.2">
      <c r="A61" t="s">
        <v>1544</v>
      </c>
      <c r="B61">
        <v>0.16722054286709401</v>
      </c>
      <c r="C61">
        <v>0.49742778772951102</v>
      </c>
      <c r="E61" t="str">
        <f>VLOOKUP(A61,d!A:B,2,FALSE)</f>
        <v>Conservative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935</v>
      </c>
      <c r="B62">
        <v>0.132293274358491</v>
      </c>
      <c r="C62">
        <v>0.32568715101323797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Conservative</v>
      </c>
    </row>
    <row r="63" spans="1:13" x14ac:dyDescent="0.2">
      <c r="A63" t="s">
        <v>937</v>
      </c>
      <c r="B63">
        <v>6.1855105678635003E-2</v>
      </c>
      <c r="C63">
        <v>0.32676124995452699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Tie</v>
      </c>
    </row>
    <row r="64" spans="1:13" x14ac:dyDescent="0.2">
      <c r="A64" t="s">
        <v>268</v>
      </c>
      <c r="B64">
        <v>0.14903273809523801</v>
      </c>
      <c r="C64">
        <v>0.382653061224489</v>
      </c>
      <c r="E64" t="str">
        <f>VLOOKUP(A64,d!A:B,2,FALSE)</f>
        <v>Liberal</v>
      </c>
      <c r="F64" t="str">
        <f t="shared" si="0"/>
        <v>Positive</v>
      </c>
      <c r="M64" t="str">
        <f>VLOOKUP(A64,d!D:E,2,FALSE)</f>
        <v>Tie</v>
      </c>
    </row>
    <row r="65" spans="1:13" x14ac:dyDescent="0.2">
      <c r="A65" t="s">
        <v>280</v>
      </c>
      <c r="B65">
        <v>0.37608695652173901</v>
      </c>
      <c r="C65">
        <v>0.47898550724637601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Tie</v>
      </c>
    </row>
    <row r="66" spans="1:13" x14ac:dyDescent="0.2">
      <c r="A66" t="s">
        <v>282</v>
      </c>
      <c r="B66">
        <v>1.8910256410256399E-2</v>
      </c>
      <c r="C66">
        <v>0.27825091575091498</v>
      </c>
      <c r="E66" t="str">
        <f>VLOOKUP(A66,d!A:B,2,FALSE)</f>
        <v>Conservative</v>
      </c>
      <c r="F66" t="str">
        <f t="shared" ref="F66:F109" si="1">IF(B66&gt;0, "Positive", "Negative")</f>
        <v>Positive</v>
      </c>
      <c r="M66" t="str">
        <f>VLOOKUP(A66,d!D:E,2,FALSE)</f>
        <v>Tie</v>
      </c>
    </row>
    <row r="67" spans="1:13" x14ac:dyDescent="0.2">
      <c r="A67" t="s">
        <v>287</v>
      </c>
      <c r="B67">
        <v>0.15162729782294901</v>
      </c>
      <c r="C67">
        <v>0.42829476615708501</v>
      </c>
      <c r="E67" t="str">
        <f>VLOOKUP(A67,d!A:B,2,FALSE)</f>
        <v>Liberal</v>
      </c>
      <c r="F67" t="str">
        <f t="shared" si="1"/>
        <v>Positive</v>
      </c>
      <c r="M67" t="str">
        <f>VLOOKUP(A67,d!D:E,2,FALSE)</f>
        <v>Tie</v>
      </c>
    </row>
    <row r="68" spans="1:13" x14ac:dyDescent="0.2">
      <c r="A68" t="s">
        <v>1545</v>
      </c>
      <c r="B68">
        <v>9.3697437545093798E-2</v>
      </c>
      <c r="C68">
        <v>0.33394097222222202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Tie</v>
      </c>
    </row>
    <row r="69" spans="1:13" x14ac:dyDescent="0.2">
      <c r="A69" t="s">
        <v>300</v>
      </c>
      <c r="B69">
        <v>0.18725812340270101</v>
      </c>
      <c r="C69">
        <v>0.42269076305220799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Tie</v>
      </c>
    </row>
    <row r="70" spans="1:13" x14ac:dyDescent="0.2">
      <c r="A70" t="s">
        <v>1546</v>
      </c>
      <c r="B70">
        <v>6.2682539682539604E-2</v>
      </c>
      <c r="C70">
        <v>0.34495414462081098</v>
      </c>
      <c r="E70" t="str">
        <f>VLOOKUP(A70,d!A:B,2,FALSE)</f>
        <v>Liberal</v>
      </c>
      <c r="F70" t="str">
        <f t="shared" si="1"/>
        <v>Positive</v>
      </c>
      <c r="M70" t="str">
        <f>VLOOKUP(A70,d!D:E,2,FALSE)</f>
        <v>Tie</v>
      </c>
    </row>
    <row r="71" spans="1:13" x14ac:dyDescent="0.2">
      <c r="A71" t="s">
        <v>1547</v>
      </c>
      <c r="B71">
        <v>8.5655191582610896E-2</v>
      </c>
      <c r="C71">
        <v>0.37892079694498998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Conservative</v>
      </c>
    </row>
    <row r="72" spans="1:13" x14ac:dyDescent="0.2">
      <c r="A72" t="s">
        <v>1548</v>
      </c>
      <c r="B72">
        <v>5.47402597402597E-2</v>
      </c>
      <c r="C72">
        <v>0.31192037129537098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1549</v>
      </c>
      <c r="B73">
        <v>2.8230970418470398E-2</v>
      </c>
      <c r="C73">
        <v>0.26859893578643501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Tie</v>
      </c>
    </row>
    <row r="74" spans="1:13" x14ac:dyDescent="0.2">
      <c r="A74" t="s">
        <v>304</v>
      </c>
      <c r="B74">
        <v>4.96851633215269E-2</v>
      </c>
      <c r="C74">
        <v>0.234592680047225</v>
      </c>
      <c r="E74" t="str">
        <f>VLOOKUP(A74,d!A:B,2,FALSE)</f>
        <v>Conservative</v>
      </c>
      <c r="F74" t="str">
        <f t="shared" si="1"/>
        <v>Positive</v>
      </c>
      <c r="M74" t="str">
        <f>VLOOKUP(A74,d!D:E,2,FALSE)</f>
        <v>Tie</v>
      </c>
    </row>
    <row r="75" spans="1:13" x14ac:dyDescent="0.2">
      <c r="A75" t="s">
        <v>1550</v>
      </c>
      <c r="B75">
        <v>9.5611791513690203E-2</v>
      </c>
      <c r="C75">
        <v>0.393482702248525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307</v>
      </c>
      <c r="B76">
        <v>1.9557823129251601E-2</v>
      </c>
      <c r="C76">
        <v>0.18241496598639401</v>
      </c>
      <c r="E76" t="str">
        <f>VLOOKUP(A76,d!A:B,2,FALSE)</f>
        <v>Conservative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308</v>
      </c>
      <c r="B77">
        <v>9.2807683982683895E-2</v>
      </c>
      <c r="C77">
        <v>0.42872640692640601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Liberal</v>
      </c>
    </row>
    <row r="78" spans="1:13" x14ac:dyDescent="0.2">
      <c r="A78" t="s">
        <v>315</v>
      </c>
      <c r="B78">
        <v>0.102396053558844</v>
      </c>
      <c r="C78">
        <v>0.29736484445786698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668</v>
      </c>
      <c r="B79">
        <v>0.11459546200925499</v>
      </c>
      <c r="C79">
        <v>0.27605985968054902</v>
      </c>
      <c r="E79" t="str">
        <f>VLOOKUP(A79,d!A:B,2,FALSE)</f>
        <v>Conservative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1551</v>
      </c>
      <c r="B80">
        <v>0.101262626262626</v>
      </c>
      <c r="C80">
        <v>0.44080808080807998</v>
      </c>
      <c r="E80" t="str">
        <f>VLOOKUP(A80,d!A:B,2,FALSE)</f>
        <v>Conservative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675</v>
      </c>
      <c r="B81">
        <v>0.140761560164545</v>
      </c>
      <c r="C81">
        <v>0.38947120458314399</v>
      </c>
      <c r="E81" t="str">
        <f>VLOOKUP(A81,d!A:B,2,FALSE)</f>
        <v>Conservative</v>
      </c>
      <c r="F81" t="str">
        <f t="shared" si="1"/>
        <v>Positive</v>
      </c>
      <c r="M81" t="str">
        <f>VLOOKUP(A81,d!D:E,2,FALSE)</f>
        <v>Liberal</v>
      </c>
    </row>
    <row r="82" spans="1:13" x14ac:dyDescent="0.2">
      <c r="A82" t="s">
        <v>339</v>
      </c>
      <c r="B82">
        <v>0.115115950611233</v>
      </c>
      <c r="C82">
        <v>0.50430109722562499</v>
      </c>
      <c r="E82" t="str">
        <f>VLOOKUP(A82,d!A:B,2,FALSE)</f>
        <v>Conservative</v>
      </c>
      <c r="F82" t="str">
        <f t="shared" si="1"/>
        <v>Positive</v>
      </c>
      <c r="M82" t="str">
        <f>VLOOKUP(A82,d!D:E,2,FALSE)</f>
        <v>Tie</v>
      </c>
    </row>
    <row r="83" spans="1:13" x14ac:dyDescent="0.2">
      <c r="A83" t="s">
        <v>342</v>
      </c>
      <c r="B83">
        <v>0.18242841495853501</v>
      </c>
      <c r="C83">
        <v>0.39944453137224201</v>
      </c>
      <c r="E83" t="str">
        <f>VLOOKUP(A83,d!A:B,2,FALSE)</f>
        <v>Conservative</v>
      </c>
      <c r="F83" t="str">
        <f t="shared" si="1"/>
        <v>Positive</v>
      </c>
      <c r="M83" t="str">
        <f>VLOOKUP(A83,d!D:E,2,FALSE)</f>
        <v>Tie</v>
      </c>
    </row>
    <row r="84" spans="1:13" x14ac:dyDescent="0.2">
      <c r="A84" t="s">
        <v>1552</v>
      </c>
      <c r="B84">
        <v>0.26856984478935603</v>
      </c>
      <c r="C84">
        <v>0.54848484848484802</v>
      </c>
      <c r="E84" t="str">
        <f>VLOOKUP(A84,d!A:B,2,FALSE)</f>
        <v>Conservative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354</v>
      </c>
      <c r="B85">
        <v>0.10299043062200899</v>
      </c>
      <c r="C85">
        <v>0.26076175286701597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Tie</v>
      </c>
    </row>
    <row r="86" spans="1:13" x14ac:dyDescent="0.2">
      <c r="A86" t="s">
        <v>1553</v>
      </c>
      <c r="B86">
        <v>-1.8937093853201199E-2</v>
      </c>
      <c r="C86">
        <v>0.462352189197826</v>
      </c>
      <c r="E86" t="str">
        <f>VLOOKUP(A86,d!A:B,2,FALSE)</f>
        <v>Liberal</v>
      </c>
      <c r="F86" t="str">
        <f t="shared" si="1"/>
        <v>Negative</v>
      </c>
      <c r="M86" t="str">
        <f>VLOOKUP(A86,d!D:E,2,FALSE)</f>
        <v>Liberal</v>
      </c>
    </row>
    <row r="87" spans="1:13" x14ac:dyDescent="0.2">
      <c r="A87" t="s">
        <v>1554</v>
      </c>
      <c r="B87">
        <v>0.122498247058106</v>
      </c>
      <c r="C87">
        <v>0.35651941954758798</v>
      </c>
      <c r="E87" t="str">
        <f>VLOOKUP(A87,d!A:B,2,FALSE)</f>
        <v>Liberal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1555</v>
      </c>
      <c r="B88">
        <v>0.140917508417508</v>
      </c>
      <c r="C88">
        <v>0.34577542827542701</v>
      </c>
      <c r="E88" t="str">
        <f>VLOOKUP(A88,d!A:B,2,FALSE)</f>
        <v>Conservative</v>
      </c>
      <c r="F88" t="str">
        <f t="shared" si="1"/>
        <v>Positive</v>
      </c>
      <c r="M88" t="str">
        <f>VLOOKUP(A88,d!D:E,2,FALSE)</f>
        <v>Liberal</v>
      </c>
    </row>
    <row r="89" spans="1:13" x14ac:dyDescent="0.2">
      <c r="A89" t="s">
        <v>1556</v>
      </c>
      <c r="B89">
        <v>0.15244451557831801</v>
      </c>
      <c r="C89">
        <v>0.29628218807796203</v>
      </c>
      <c r="E89" t="str">
        <f>VLOOKUP(A89,d!A:B,2,FALSE)</f>
        <v>Conservative</v>
      </c>
      <c r="F89" t="str">
        <f t="shared" si="1"/>
        <v>Positive</v>
      </c>
      <c r="M89" t="str">
        <f>VLOOKUP(A89,d!D:E,2,FALSE)</f>
        <v>Tie</v>
      </c>
    </row>
    <row r="90" spans="1:13" x14ac:dyDescent="0.2">
      <c r="A90" t="s">
        <v>1557</v>
      </c>
      <c r="B90">
        <v>0.12370397092619299</v>
      </c>
      <c r="C90">
        <v>0.36271310993533201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Liberal</v>
      </c>
    </row>
    <row r="91" spans="1:13" x14ac:dyDescent="0.2">
      <c r="A91" t="s">
        <v>685</v>
      </c>
      <c r="B91">
        <v>6.63534382284382E-2</v>
      </c>
      <c r="C91">
        <v>0.36255099067599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713</v>
      </c>
      <c r="B92">
        <v>4.7266542980828601E-2</v>
      </c>
      <c r="C92">
        <v>0.21851886209029001</v>
      </c>
      <c r="E92" t="str">
        <f>VLOOKUP(A92,d!A:B,2,FALSE)</f>
        <v>Conservative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994</v>
      </c>
      <c r="B93">
        <v>3.6268939393939298E-2</v>
      </c>
      <c r="C93">
        <v>0.326650432900432</v>
      </c>
      <c r="E93" t="str">
        <f>VLOOKUP(A93,d!A:B,2,FALSE)</f>
        <v>Conservative</v>
      </c>
      <c r="F93" t="str">
        <f t="shared" si="1"/>
        <v>Positive</v>
      </c>
      <c r="M93" t="str">
        <f>VLOOKUP(A93,d!D:E,2,FALSE)</f>
        <v>Conservative</v>
      </c>
    </row>
    <row r="94" spans="1:13" x14ac:dyDescent="0.2">
      <c r="A94" t="s">
        <v>404</v>
      </c>
      <c r="B94">
        <v>0.20436645021645</v>
      </c>
      <c r="C94">
        <v>0.352372246272246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1558</v>
      </c>
      <c r="B95">
        <v>8.9155095932873699E-2</v>
      </c>
      <c r="C95">
        <v>0.39813366468922001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Liberal</v>
      </c>
    </row>
    <row r="96" spans="1:13" x14ac:dyDescent="0.2">
      <c r="A96" t="s">
        <v>1007</v>
      </c>
      <c r="B96">
        <v>0</v>
      </c>
      <c r="C96">
        <v>6.6666666666666596E-2</v>
      </c>
      <c r="E96" t="str">
        <f>VLOOKUP(A96,d!A:B,2,FALSE)</f>
        <v>Conservative</v>
      </c>
      <c r="F96" t="str">
        <f t="shared" si="1"/>
        <v>Negative</v>
      </c>
      <c r="M96" t="str">
        <f>VLOOKUP(A96,d!D:E,2,FALSE)</f>
        <v>Tie</v>
      </c>
    </row>
    <row r="97" spans="1:13" x14ac:dyDescent="0.2">
      <c r="A97" t="s">
        <v>451</v>
      </c>
      <c r="B97">
        <v>5.5920205920205898E-2</v>
      </c>
      <c r="C97">
        <v>0.16515444015444</v>
      </c>
      <c r="E97" t="str">
        <f>VLOOKUP(A97,d!A:B,2,FALSE)</f>
        <v>Conservative</v>
      </c>
      <c r="F97" t="str">
        <f t="shared" si="1"/>
        <v>Positive</v>
      </c>
      <c r="M97" t="str">
        <f>VLOOKUP(A97,d!D:E,2,FALSE)</f>
        <v>Tie</v>
      </c>
    </row>
    <row r="98" spans="1:13" x14ac:dyDescent="0.2">
      <c r="A98" t="s">
        <v>1559</v>
      </c>
      <c r="B98">
        <v>9.2508466590099203E-2</v>
      </c>
      <c r="C98">
        <v>0.35838531083428998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Tie</v>
      </c>
    </row>
    <row r="99" spans="1:13" x14ac:dyDescent="0.2">
      <c r="A99" t="s">
        <v>1560</v>
      </c>
      <c r="B99">
        <v>1.9004719004718899E-2</v>
      </c>
      <c r="C99">
        <v>0.45405941655941601</v>
      </c>
      <c r="E99" t="str">
        <f>VLOOKUP(A99,d!A:B,2,FALSE)</f>
        <v>Conservative</v>
      </c>
      <c r="F99" t="str">
        <f t="shared" si="1"/>
        <v>Positive</v>
      </c>
      <c r="M99" t="str">
        <f>VLOOKUP(A99,d!D:E,2,FALSE)</f>
        <v>Tie</v>
      </c>
    </row>
    <row r="100" spans="1:13" x14ac:dyDescent="0.2">
      <c r="A100" t="s">
        <v>1561</v>
      </c>
      <c r="B100">
        <v>0.17325556226718999</v>
      </c>
      <c r="C100">
        <v>0.3694971307762</v>
      </c>
      <c r="E100" t="str">
        <f>VLOOKUP(A100,d!A:B,2,FALSE)</f>
        <v>Conservative</v>
      </c>
      <c r="F100" t="str">
        <f t="shared" si="1"/>
        <v>Positive</v>
      </c>
      <c r="M100" t="str">
        <f>VLOOKUP(A100,d!D:E,2,FALSE)</f>
        <v>Liberal</v>
      </c>
    </row>
  </sheetData>
  <autoFilter ref="A1:F109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 t="e">
        <f>VLOOKUP(A2,Sentiment!A:B,2,FALSE)</f>
        <v>#N/A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 t="e">
        <f t="shared" ref="G2:G65" si="3">H2/F2</f>
        <v>#N/A</v>
      </c>
      <c r="H2" t="e">
        <f>IF(F2&lt;&gt;0, SUMIF(A:A,"*"&amp;E2&amp;"*",B:B), 0)</f>
        <v>#N/A</v>
      </c>
    </row>
    <row r="3" spans="1:8" x14ac:dyDescent="0.2">
      <c r="A3" t="s">
        <v>760</v>
      </c>
      <c r="B3" t="e">
        <f>VLOOKUP(A3,Sentiment!A:B,2,FALSE)</f>
        <v>#N/A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 t="e">
        <f t="shared" si="3"/>
        <v>#N/A</v>
      </c>
      <c r="H3" t="e">
        <f t="shared" ref="H3:H65" si="4">IF(F3&lt;&gt;0, SUMIF(A:A,"*"&amp;E3&amp;"*",B:B), 0)</f>
        <v>#N/A</v>
      </c>
    </row>
    <row r="4" spans="1:8" x14ac:dyDescent="0.2">
      <c r="A4" t="s">
        <v>62</v>
      </c>
      <c r="B4" t="e">
        <f>VLOOKUP(A4,Sentiment!A:B,2,FALSE)</f>
        <v>#N/A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80</v>
      </c>
      <c r="B5" t="e">
        <f>VLOOKUP(A5,Sentiment!A:B,2,FALSE)</f>
        <v>#N/A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880</v>
      </c>
      <c r="B6" t="e">
        <f>VLOOKUP(A6,Sentiment!A:B,2,FALSE)</f>
        <v>#N/A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571</v>
      </c>
      <c r="B7">
        <f>VLOOKUP(A7,Sentiment!A:B,2,FALSE)</f>
        <v>5.47248803827751E-2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846</v>
      </c>
      <c r="B8" t="e">
        <f>VLOOKUP(A8,Sentiment!A:B,2,FALSE)</f>
        <v>#N/A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 t="e">
        <f t="shared" si="3"/>
        <v>#N/A</v>
      </c>
      <c r="H8" t="e">
        <f t="shared" si="4"/>
        <v>#N/A</v>
      </c>
    </row>
    <row r="9" spans="1:8" x14ac:dyDescent="0.2">
      <c r="A9" t="s">
        <v>598</v>
      </c>
      <c r="B9" t="e">
        <f>VLOOKUP(A9,Sentiment!A:B,2,FALSE)</f>
        <v>#N/A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193</v>
      </c>
      <c r="B10" t="e">
        <f>VLOOKUP(A10,Sentiment!A:B,2,FALSE)</f>
        <v>#N/A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506</v>
      </c>
      <c r="B11" t="e">
        <f>VLOOKUP(A11,Sentiment!A:B,2,FALSE)</f>
        <v>#N/A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70</v>
      </c>
      <c r="B12" t="e">
        <f>VLOOKUP(A12,Sentiment!A:B,2,FALSE)</f>
        <v>#N/A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868</v>
      </c>
      <c r="B13" t="e">
        <f>VLOOKUP(A13,Sentiment!A:B,2,FALSE)</f>
        <v>#N/A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510</v>
      </c>
      <c r="B14" t="e">
        <f>VLOOKUP(A14,Sentiment!A:B,2,FALSE)</f>
        <v>#N/A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888</v>
      </c>
      <c r="B15" t="e">
        <f>VLOOKUP(A15,Sentiment!A:B,2,FALSE)</f>
        <v>#N/A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56</v>
      </c>
      <c r="B16" t="e">
        <f>VLOOKUP(A16,Sentiment!A:B,2,FALSE)</f>
        <v>#N/A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816</v>
      </c>
      <c r="B17" t="e">
        <f>VLOOKUP(A17,Sentiment!A:B,2,FALSE)</f>
        <v>#N/A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837</v>
      </c>
      <c r="B18" t="e">
        <f>VLOOKUP(A18,Sentiment!A:B,2,FALSE)</f>
        <v>#N/A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143</v>
      </c>
      <c r="B19" t="e">
        <f>VLOOKUP(A19,Sentiment!A:B,2,FALSE)</f>
        <v>#N/A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762</v>
      </c>
      <c r="B20" t="e">
        <f>VLOOKUP(A20,Sentiment!A:B,2,FALSE)</f>
        <v>#N/A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40</v>
      </c>
      <c r="B21">
        <f>VLOOKUP(A21,Sentiment!A:B,2,FALSE)</f>
        <v>6.4586071247765595E-2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877</v>
      </c>
      <c r="B22" t="e">
        <f>VLOOKUP(A22,Sentiment!A:B,2,FALSE)</f>
        <v>#N/A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541</v>
      </c>
      <c r="B23" t="e">
        <f>VLOOKUP(A23,Sentiment!A:B,2,FALSE)</f>
        <v>#N/A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72</v>
      </c>
      <c r="B24" t="e">
        <f>VLOOKUP(A24,Sentiment!A:B,2,FALSE)</f>
        <v>#N/A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796</v>
      </c>
      <c r="B25">
        <f>VLOOKUP(A25,Sentiment!A:B,2,FALSE)</f>
        <v>9.9546389824167594E-2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43</v>
      </c>
      <c r="B26" t="e">
        <f>VLOOKUP(A26,Sentiment!A:B,2,FALSE)</f>
        <v>#N/A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55</v>
      </c>
      <c r="B27" t="e">
        <f>VLOOKUP(A27,Sentiment!A:B,2,FALSE)</f>
        <v>#N/A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94</v>
      </c>
      <c r="B28" t="e">
        <f>VLOOKUP(A28,Sentiment!A:B,2,FALSE)</f>
        <v>#N/A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558</v>
      </c>
      <c r="B29" t="e">
        <f>VLOOKUP(A29,Sentiment!A:B,2,FALSE)</f>
        <v>#N/A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108</v>
      </c>
      <c r="B30" t="e">
        <f>VLOOKUP(A30,Sentiment!A:B,2,FALSE)</f>
        <v>#N/A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114</v>
      </c>
      <c r="B31" t="e">
        <f>VLOOKUP(A31,Sentiment!A:B,2,FALSE)</f>
        <v>#N/A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115</v>
      </c>
      <c r="B32" t="e">
        <f>VLOOKUP(A32,Sentiment!A:B,2,FALSE)</f>
        <v>#N/A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850</v>
      </c>
      <c r="B33" t="e">
        <f>VLOOKUP(A33,Sentiment!A:B,2,FALSE)</f>
        <v>#N/A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145</v>
      </c>
      <c r="B34" t="e">
        <f>VLOOKUP(A34,Sentiment!A:B,2,FALSE)</f>
        <v>#N/A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160</v>
      </c>
      <c r="B35" t="e">
        <f>VLOOKUP(A35,Sentiment!A:B,2,FALSE)</f>
        <v>#N/A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169</v>
      </c>
      <c r="B36" t="e">
        <f>VLOOKUP(A36,Sentiment!A:B,2,FALSE)</f>
        <v>#N/A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213</v>
      </c>
      <c r="B37" t="e">
        <f>VLOOKUP(A37,Sentiment!A:B,2,FALSE)</f>
        <v>#N/A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509</v>
      </c>
      <c r="B38" t="e">
        <f>VLOOKUP(A38,Sentiment!A:B,2,FALSE)</f>
        <v>#N/A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534</v>
      </c>
      <c r="B39" t="e">
        <f>VLOOKUP(A39,Sentiment!A:B,2,FALSE)</f>
        <v>#N/A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69</v>
      </c>
      <c r="B40" t="e">
        <f>VLOOKUP(A40,Sentiment!A:B,2,FALSE)</f>
        <v>#N/A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795</v>
      </c>
      <c r="B41" t="e">
        <f>VLOOKUP(A41,Sentiment!A:B,2,FALSE)</f>
        <v>#N/A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806</v>
      </c>
      <c r="B42" t="e">
        <f>VLOOKUP(A42,Sentiment!A:B,2,FALSE)</f>
        <v>#N/A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91</v>
      </c>
      <c r="B43" t="e">
        <f>VLOOKUP(A43,Sentiment!A:B,2,FALSE)</f>
        <v>#N/A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815</v>
      </c>
      <c r="B44" t="e">
        <f>VLOOKUP(A44,Sentiment!A:B,2,FALSE)</f>
        <v>#N/A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113</v>
      </c>
      <c r="B45" t="e">
        <f>VLOOKUP(A45,Sentiment!A:B,2,FALSE)</f>
        <v>#N/A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858</v>
      </c>
      <c r="B46" t="e">
        <f>VLOOKUP(A46,Sentiment!A:B,2,FALSE)</f>
        <v>#N/A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859</v>
      </c>
      <c r="B47" t="e">
        <f>VLOOKUP(A47,Sentiment!A:B,2,FALSE)</f>
        <v>#N/A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586</v>
      </c>
      <c r="B48" t="e">
        <f>VLOOKUP(A48,Sentiment!A:B,2,FALSE)</f>
        <v>#N/A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883</v>
      </c>
      <c r="B49">
        <f>VLOOKUP(A49,Sentiment!A:B,2,FALSE)</f>
        <v>0.105320962951776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887</v>
      </c>
      <c r="B50" t="e">
        <f>VLOOKUP(A50,Sentiment!A:B,2,FALSE)</f>
        <v>#N/A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511</v>
      </c>
      <c r="B51" t="e">
        <f>VLOOKUP(A51,Sentiment!A:B,2,FALSE)</f>
        <v>#N/A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512</v>
      </c>
      <c r="B52" t="e">
        <f>VLOOKUP(A52,Sentiment!A:B,2,FALSE)</f>
        <v>#N/A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525</v>
      </c>
      <c r="B53" t="e">
        <f>VLOOKUP(A53,Sentiment!A:B,2,FALSE)</f>
        <v>#N/A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 t="e">
        <f t="shared" si="3"/>
        <v>#N/A</v>
      </c>
      <c r="H53" t="e">
        <f t="shared" si="4"/>
        <v>#N/A</v>
      </c>
    </row>
    <row r="54" spans="1:8" x14ac:dyDescent="0.2">
      <c r="A54" t="s">
        <v>774</v>
      </c>
      <c r="B54" t="e">
        <f>VLOOKUP(A54,Sentiment!A:B,2,FALSE)</f>
        <v>#N/A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49</v>
      </c>
      <c r="B55" t="e">
        <f>VLOOKUP(A55,Sentiment!A:B,2,FALSE)</f>
        <v>#N/A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53</v>
      </c>
      <c r="B56">
        <f>VLOOKUP(A56,Sentiment!A:B,2,FALSE)</f>
        <v>0.123621397371397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60</v>
      </c>
      <c r="B57" t="e">
        <f>VLOOKUP(A57,Sentiment!A:B,2,FALSE)</f>
        <v>#N/A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61</v>
      </c>
      <c r="B58" t="e">
        <f>VLOOKUP(A58,Sentiment!A:B,2,FALSE)</f>
        <v>#N/A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545</v>
      </c>
      <c r="B59" t="e">
        <f>VLOOKUP(A59,Sentiment!A:B,2,FALSE)</f>
        <v>#N/A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551</v>
      </c>
      <c r="B60" t="e">
        <f>VLOOKUP(A60,Sentiment!A:B,2,FALSE)</f>
        <v>#N/A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 t="e">
        <f t="shared" si="3"/>
        <v>#N/A</v>
      </c>
      <c r="H60" t="e">
        <f t="shared" si="4"/>
        <v>#N/A</v>
      </c>
    </row>
    <row r="61" spans="1:8" x14ac:dyDescent="0.2">
      <c r="A61" t="s">
        <v>90</v>
      </c>
      <c r="B61" t="e">
        <f>VLOOKUP(A61,Sentiment!A:B,2,FALSE)</f>
        <v>#N/A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814</v>
      </c>
      <c r="B62" t="e">
        <f>VLOOKUP(A62,Sentiment!A:B,2,FALSE)</f>
        <v>#N/A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98</v>
      </c>
      <c r="B63" t="e">
        <f>VLOOKUP(A63,Sentiment!A:B,2,FALSE)</f>
        <v>#N/A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563</v>
      </c>
      <c r="B64" t="e">
        <f>VLOOKUP(A64,Sentiment!A:B,2,FALSE)</f>
        <v>#N/A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835</v>
      </c>
      <c r="B65" t="e">
        <f>VLOOKUP(A65,Sentiment!A:B,2,FALSE)</f>
        <v>#N/A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840</v>
      </c>
      <c r="B66" t="e">
        <f>VLOOKUP(A66,Sentiment!A:B,2,FALSE)</f>
        <v>#N/A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 t="e">
        <f t="shared" ref="G66:G129" si="8">H66/F66</f>
        <v>#N/A</v>
      </c>
      <c r="H66" t="e">
        <f t="shared" ref="H66:H129" si="9">IF(F66&lt;&gt;0, SUMIF(A:A,"*"&amp;E66&amp;"*",B:B), 0)</f>
        <v>#N/A</v>
      </c>
    </row>
    <row r="67" spans="1:8" x14ac:dyDescent="0.2">
      <c r="A67" t="s">
        <v>843</v>
      </c>
      <c r="B67" t="e">
        <f>VLOOKUP(A67,Sentiment!A:B,2,FALSE)</f>
        <v>#N/A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 t="e">
        <f t="shared" si="8"/>
        <v>#N/A</v>
      </c>
      <c r="H67" t="e">
        <f t="shared" si="9"/>
        <v>#N/A</v>
      </c>
    </row>
    <row r="68" spans="1:8" x14ac:dyDescent="0.2">
      <c r="A68" t="s">
        <v>845</v>
      </c>
      <c r="B68" t="e">
        <f>VLOOKUP(A68,Sentiment!A:B,2,FALSE)</f>
        <v>#N/A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120</v>
      </c>
      <c r="B69" t="e">
        <f>VLOOKUP(A69,Sentiment!A:B,2,FALSE)</f>
        <v>#N/A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133</v>
      </c>
      <c r="B70" t="e">
        <f>VLOOKUP(A70,Sentiment!A:B,2,FALSE)</f>
        <v>#N/A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863</v>
      </c>
      <c r="B71" t="e">
        <f>VLOOKUP(A71,Sentiment!A:B,2,FALSE)</f>
        <v>#N/A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142</v>
      </c>
      <c r="B72" t="e">
        <f>VLOOKUP(A72,Sentiment!A:B,2,FALSE)</f>
        <v>#N/A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 t="e">
        <f t="shared" si="8"/>
        <v>#N/A</v>
      </c>
      <c r="H72" t="e">
        <f t="shared" si="9"/>
        <v>#N/A</v>
      </c>
    </row>
    <row r="73" spans="1:8" x14ac:dyDescent="0.2">
      <c r="A73" t="s">
        <v>588</v>
      </c>
      <c r="B73" t="e">
        <f>VLOOKUP(A73,Sentiment!A:B,2,FALSE)</f>
        <v>#N/A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156</v>
      </c>
      <c r="B74" t="e">
        <f>VLOOKUP(A74,Sentiment!A:B,2,FALSE)</f>
        <v>#N/A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170</v>
      </c>
      <c r="B75" t="e">
        <f>VLOOKUP(A75,Sentiment!A:B,2,FALSE)</f>
        <v>#N/A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188</v>
      </c>
      <c r="B76" t="e">
        <f>VLOOKUP(A76,Sentiment!A:B,2,FALSE)</f>
        <v>#N/A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910</v>
      </c>
      <c r="B77" t="e">
        <f>VLOOKUP(A77,Sentiment!A:B,2,FALSE)</f>
        <v>#N/A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 t="e">
        <f t="shared" si="8"/>
        <v>#N/A</v>
      </c>
      <c r="H77" t="e">
        <f t="shared" si="9"/>
        <v>#N/A</v>
      </c>
    </row>
    <row r="78" spans="1:8" x14ac:dyDescent="0.2">
      <c r="A78" t="s">
        <v>211</v>
      </c>
      <c r="B78" t="e">
        <f>VLOOKUP(A78,Sentiment!A:B,2,FALSE)</f>
        <v>#N/A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618</v>
      </c>
      <c r="B79" t="e">
        <f>VLOOKUP(A79,Sentiment!A:B,2,FALSE)</f>
        <v>#N/A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503</v>
      </c>
      <c r="B80" t="e">
        <f>VLOOKUP(A80,Sentiment!A:B,2,FALSE)</f>
        <v>#N/A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19</v>
      </c>
      <c r="B81" t="e">
        <f>VLOOKUP(A81,Sentiment!A:B,2,FALSE)</f>
        <v>#N/A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765</v>
      </c>
      <c r="B82" t="e">
        <f>VLOOKUP(A82,Sentiment!A:B,2,FALSE)</f>
        <v>#N/A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27</v>
      </c>
      <c r="B83" t="e">
        <f>VLOOKUP(A83,Sentiment!A:B,2,FALSE)</f>
        <v>#N/A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29</v>
      </c>
      <c r="B84" t="e">
        <f>VLOOKUP(A84,Sentiment!A:B,2,FALSE)</f>
        <v>#N/A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523</v>
      </c>
      <c r="B85" t="e">
        <f>VLOOKUP(A85,Sentiment!A:B,2,FALSE)</f>
        <v>#N/A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770</v>
      </c>
      <c r="B86" t="e">
        <f>VLOOKUP(A86,Sentiment!A:B,2,FALSE)</f>
        <v>#N/A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33</v>
      </c>
      <c r="B87" t="e">
        <f>VLOOKUP(A87,Sentiment!A:B,2,FALSE)</f>
        <v>#N/A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773</v>
      </c>
      <c r="B88" t="e">
        <f>VLOOKUP(A88,Sentiment!A:B,2,FALSE)</f>
        <v>#N/A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35</v>
      </c>
      <c r="B89" t="e">
        <f>VLOOKUP(A89,Sentiment!A:B,2,FALSE)</f>
        <v>#N/A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781</v>
      </c>
      <c r="B90" t="e">
        <f>VLOOKUP(A90,Sentiment!A:B,2,FALSE)</f>
        <v>#N/A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48</v>
      </c>
      <c r="B91" t="e">
        <f>VLOOKUP(A91,Sentiment!A:B,2,FALSE)</f>
        <v>#N/A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58</v>
      </c>
      <c r="B92" t="e">
        <f>VLOOKUP(A92,Sentiment!A:B,2,FALSE)</f>
        <v>#N/A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59</v>
      </c>
      <c r="B93" t="e">
        <f>VLOOKUP(A93,Sentiment!A:B,2,FALSE)</f>
        <v>#N/A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787</v>
      </c>
      <c r="B94" t="e">
        <f>VLOOKUP(A94,Sentiment!A:B,2,FALSE)</f>
        <v>#N/A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65</v>
      </c>
      <c r="B95" t="e">
        <f>VLOOKUP(A95,Sentiment!A:B,2,FALSE)</f>
        <v>#N/A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789</v>
      </c>
      <c r="B96" t="e">
        <f>VLOOKUP(A96,Sentiment!A:B,2,FALSE)</f>
        <v>#N/A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68</v>
      </c>
      <c r="B97" t="e">
        <f>VLOOKUP(A97,Sentiment!A:B,2,FALSE)</f>
        <v>#N/A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791</v>
      </c>
      <c r="B98" t="e">
        <f>VLOOKUP(A98,Sentiment!A:B,2,FALSE)</f>
        <v>#N/A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 t="e">
        <f t="shared" si="8"/>
        <v>#N/A</v>
      </c>
      <c r="H98" t="e">
        <f t="shared" si="9"/>
        <v>#N/A</v>
      </c>
    </row>
    <row r="99" spans="1:8" x14ac:dyDescent="0.2">
      <c r="A99" t="s">
        <v>73</v>
      </c>
      <c r="B99" t="e">
        <f>VLOOKUP(A99,Sentiment!A:B,2,FALSE)</f>
        <v>#N/A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 t="e">
        <f t="shared" si="8"/>
        <v>#N/A</v>
      </c>
      <c r="H99" t="e">
        <f t="shared" si="9"/>
        <v>#N/A</v>
      </c>
    </row>
    <row r="100" spans="1:8" x14ac:dyDescent="0.2">
      <c r="A100" t="s">
        <v>76</v>
      </c>
      <c r="B100" t="e">
        <f>VLOOKUP(A100,Sentiment!A:B,2,FALSE)</f>
        <v>#N/A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 t="e">
        <f t="shared" si="8"/>
        <v>#N/A</v>
      </c>
      <c r="H100" t="e">
        <f t="shared" si="9"/>
        <v>#N/A</v>
      </c>
    </row>
    <row r="101" spans="1:8" x14ac:dyDescent="0.2">
      <c r="A101" t="s">
        <v>82</v>
      </c>
      <c r="B101" t="e">
        <f>VLOOKUP(A101,Sentiment!A:B,2,FALSE)</f>
        <v>#N/A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 t="e">
        <f t="shared" si="8"/>
        <v>#N/A</v>
      </c>
      <c r="H101" t="e">
        <f t="shared" si="9"/>
        <v>#N/A</v>
      </c>
    </row>
    <row r="102" spans="1:8" x14ac:dyDescent="0.2">
      <c r="A102" t="s">
        <v>800</v>
      </c>
      <c r="B102" t="e">
        <f>VLOOKUP(A102,Sentiment!A:B,2,FALSE)</f>
        <v>#N/A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 t="e">
        <f t="shared" si="8"/>
        <v>#N/A</v>
      </c>
      <c r="H102" t="e">
        <f t="shared" si="9"/>
        <v>#N/A</v>
      </c>
    </row>
    <row r="103" spans="1:8" x14ac:dyDescent="0.2">
      <c r="A103" t="s">
        <v>554</v>
      </c>
      <c r="B103" t="e">
        <f>VLOOKUP(A103,Sentiment!A:B,2,FALSE)</f>
        <v>#N/A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 t="e">
        <f t="shared" si="8"/>
        <v>#N/A</v>
      </c>
      <c r="H103" t="e">
        <f t="shared" si="9"/>
        <v>#N/A</v>
      </c>
    </row>
    <row r="104" spans="1:8" x14ac:dyDescent="0.2">
      <c r="A104" t="s">
        <v>803</v>
      </c>
      <c r="B104" t="e">
        <f>VLOOKUP(A104,Sentiment!A:B,2,FALSE)</f>
        <v>#N/A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 t="e">
        <f t="shared" si="8"/>
        <v>#N/A</v>
      </c>
      <c r="H104" t="e">
        <f t="shared" si="9"/>
        <v>#N/A</v>
      </c>
    </row>
    <row r="105" spans="1:8" x14ac:dyDescent="0.2">
      <c r="A105" t="s">
        <v>804</v>
      </c>
      <c r="B105" t="e">
        <f>VLOOKUP(A105,Sentiment!A:B,2,FALSE)</f>
        <v>#N/A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 t="e">
        <f t="shared" si="8"/>
        <v>#N/A</v>
      </c>
      <c r="H105" t="e">
        <f t="shared" si="9"/>
        <v>#N/A</v>
      </c>
    </row>
    <row r="106" spans="1:8" x14ac:dyDescent="0.2">
      <c r="A106" t="s">
        <v>556</v>
      </c>
      <c r="B106" t="e">
        <f>VLOOKUP(A106,Sentiment!A:B,2,FALSE)</f>
        <v>#N/A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 t="e">
        <f t="shared" si="8"/>
        <v>#N/A</v>
      </c>
      <c r="H106" t="e">
        <f t="shared" si="9"/>
        <v>#N/A</v>
      </c>
    </row>
    <row r="107" spans="1:8" x14ac:dyDescent="0.2">
      <c r="A107" t="s">
        <v>807</v>
      </c>
      <c r="B107" t="e">
        <f>VLOOKUP(A107,Sentiment!A:B,2,FALSE)</f>
        <v>#N/A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 t="e">
        <f t="shared" si="8"/>
        <v>#N/A</v>
      </c>
      <c r="H107" t="e">
        <f t="shared" si="9"/>
        <v>#N/A</v>
      </c>
    </row>
    <row r="108" spans="1:8" x14ac:dyDescent="0.2">
      <c r="A108" t="s">
        <v>809</v>
      </c>
      <c r="B108" t="e">
        <f>VLOOKUP(A108,Sentiment!A:B,2,FALSE)</f>
        <v>#N/A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 t="e">
        <f t="shared" si="8"/>
        <v>#N/A</v>
      </c>
      <c r="H108" t="e">
        <f t="shared" si="9"/>
        <v>#N/A</v>
      </c>
    </row>
    <row r="109" spans="1:8" x14ac:dyDescent="0.2">
      <c r="A109" t="s">
        <v>818</v>
      </c>
      <c r="B109" t="e">
        <f>VLOOKUP(A109,Sentiment!A:B,2,FALSE)</f>
        <v>#N/A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 t="e">
        <f t="shared" si="8"/>
        <v>#N/A</v>
      </c>
      <c r="H109" t="e">
        <f t="shared" si="9"/>
        <v>#N/A</v>
      </c>
    </row>
    <row r="110" spans="1:8" x14ac:dyDescent="0.2">
      <c r="A110" t="s">
        <v>97</v>
      </c>
      <c r="B110" t="e">
        <f>VLOOKUP(A110,Sentiment!A:B,2,FALSE)</f>
        <v>#N/A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 t="e">
        <f t="shared" si="8"/>
        <v>#N/A</v>
      </c>
      <c r="H110" t="e">
        <f t="shared" si="9"/>
        <v>#N/A</v>
      </c>
    </row>
    <row r="111" spans="1:8" x14ac:dyDescent="0.2">
      <c r="A111" t="s">
        <v>824</v>
      </c>
      <c r="B111" t="e">
        <f>VLOOKUP(A111,Sentiment!A:B,2,FALSE)</f>
        <v>#N/A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 t="e">
        <f t="shared" si="8"/>
        <v>#N/A</v>
      </c>
      <c r="H111" t="e">
        <f t="shared" si="9"/>
        <v>#N/A</v>
      </c>
    </row>
    <row r="112" spans="1:8" x14ac:dyDescent="0.2">
      <c r="A112" t="s">
        <v>826</v>
      </c>
      <c r="B112" t="e">
        <f>VLOOKUP(A112,Sentiment!A:B,2,FALSE)</f>
        <v>#N/A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 t="e">
        <f t="shared" si="8"/>
        <v>#N/A</v>
      </c>
      <c r="H112" t="e">
        <f t="shared" si="9"/>
        <v>#N/A</v>
      </c>
    </row>
    <row r="113" spans="1:8" x14ac:dyDescent="0.2">
      <c r="A113" t="s">
        <v>827</v>
      </c>
      <c r="B113" t="e">
        <f>VLOOKUP(A113,Sentiment!A:B,2,FALSE)</f>
        <v>#N/A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 t="e">
        <f t="shared" si="8"/>
        <v>#N/A</v>
      </c>
      <c r="H113" t="e">
        <f t="shared" si="9"/>
        <v>#N/A</v>
      </c>
    </row>
    <row r="114" spans="1:8" x14ac:dyDescent="0.2">
      <c r="A114" t="s">
        <v>841</v>
      </c>
      <c r="B114" t="e">
        <f>VLOOKUP(A114,Sentiment!A:B,2,FALSE)</f>
        <v>#N/A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 t="e">
        <f t="shared" si="8"/>
        <v>#N/A</v>
      </c>
      <c r="H114" t="e">
        <f t="shared" si="9"/>
        <v>#N/A</v>
      </c>
    </row>
    <row r="115" spans="1:8" x14ac:dyDescent="0.2">
      <c r="A115" t="s">
        <v>111</v>
      </c>
      <c r="B115" t="e">
        <f>VLOOKUP(A115,Sentiment!A:B,2,FALSE)</f>
        <v>#N/A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 t="e">
        <f t="shared" si="8"/>
        <v>#N/A</v>
      </c>
      <c r="H115" t="e">
        <f t="shared" si="9"/>
        <v>#N/A</v>
      </c>
    </row>
    <row r="116" spans="1:8" x14ac:dyDescent="0.2">
      <c r="A116" t="s">
        <v>122</v>
      </c>
      <c r="B116" t="e">
        <f>VLOOKUP(A116,Sentiment!A:B,2,FALSE)</f>
        <v>#N/A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 t="e">
        <f t="shared" si="8"/>
        <v>#N/A</v>
      </c>
      <c r="H116" t="e">
        <f t="shared" si="9"/>
        <v>#N/A</v>
      </c>
    </row>
    <row r="117" spans="1:8" x14ac:dyDescent="0.2">
      <c r="A117" t="s">
        <v>852</v>
      </c>
      <c r="B117" t="e">
        <f>VLOOKUP(A117,Sentiment!A:B,2,FALSE)</f>
        <v>#N/A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 t="e">
        <f t="shared" si="8"/>
        <v>#N/A</v>
      </c>
      <c r="H117" t="e">
        <f t="shared" si="9"/>
        <v>#N/A</v>
      </c>
    </row>
    <row r="118" spans="1:8" x14ac:dyDescent="0.2">
      <c r="A118" t="s">
        <v>125</v>
      </c>
      <c r="B118" t="e">
        <f>VLOOKUP(A118,Sentiment!A:B,2,FALSE)</f>
        <v>#N/A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 t="e">
        <f t="shared" si="8"/>
        <v>#N/A</v>
      </c>
      <c r="H118" t="e">
        <f t="shared" si="9"/>
        <v>#N/A</v>
      </c>
    </row>
    <row r="119" spans="1:8" x14ac:dyDescent="0.2">
      <c r="A119" t="s">
        <v>580</v>
      </c>
      <c r="B119" t="e">
        <f>VLOOKUP(A119,Sentiment!A:B,2,FALSE)</f>
        <v>#N/A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 t="e">
        <f t="shared" si="8"/>
        <v>#N/A</v>
      </c>
      <c r="H119" t="e">
        <f t="shared" si="9"/>
        <v>#N/A</v>
      </c>
    </row>
    <row r="120" spans="1:8" x14ac:dyDescent="0.2">
      <c r="A120" t="s">
        <v>134</v>
      </c>
      <c r="B120" t="e">
        <f>VLOOKUP(A120,Sentiment!A:B,2,FALSE)</f>
        <v>#N/A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 t="e">
        <f t="shared" si="8"/>
        <v>#N/A</v>
      </c>
      <c r="H120" t="e">
        <f t="shared" si="9"/>
        <v>#N/A</v>
      </c>
    </row>
    <row r="121" spans="1:8" x14ac:dyDescent="0.2">
      <c r="A121" t="s">
        <v>135</v>
      </c>
      <c r="B121">
        <f>VLOOKUP(A121,Sentiment!A:B,2,FALSE)</f>
        <v>0.10877720252720199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 t="e">
        <f t="shared" si="8"/>
        <v>#N/A</v>
      </c>
      <c r="H121" t="e">
        <f t="shared" si="9"/>
        <v>#N/A</v>
      </c>
    </row>
    <row r="122" spans="1:8" x14ac:dyDescent="0.2">
      <c r="A122" t="s">
        <v>865</v>
      </c>
      <c r="B122">
        <f>VLOOKUP(A122,Sentiment!A:B,2,FALSE)</f>
        <v>0.14688308285006299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 t="e">
        <f t="shared" si="8"/>
        <v>#N/A</v>
      </c>
      <c r="H122" t="e">
        <f t="shared" si="9"/>
        <v>#N/A</v>
      </c>
    </row>
    <row r="123" spans="1:8" x14ac:dyDescent="0.2">
      <c r="A123" t="s">
        <v>147</v>
      </c>
      <c r="B123" t="e">
        <f>VLOOKUP(A123,Sentiment!A:B,2,FALSE)</f>
        <v>#N/A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 t="e">
        <f t="shared" si="8"/>
        <v>#N/A</v>
      </c>
      <c r="H123" t="e">
        <f t="shared" si="9"/>
        <v>#N/A</v>
      </c>
    </row>
    <row r="124" spans="1:8" x14ac:dyDescent="0.2">
      <c r="A124" t="s">
        <v>869</v>
      </c>
      <c r="B124" t="e">
        <f>VLOOKUP(A124,Sentiment!A:B,2,FALSE)</f>
        <v>#N/A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 t="e">
        <f t="shared" si="8"/>
        <v>#N/A</v>
      </c>
      <c r="H124" t="e">
        <f t="shared" si="9"/>
        <v>#N/A</v>
      </c>
    </row>
    <row r="125" spans="1:8" x14ac:dyDescent="0.2">
      <c r="A125" t="s">
        <v>149</v>
      </c>
      <c r="B125" t="e">
        <f>VLOOKUP(A125,Sentiment!A:B,2,FALSE)</f>
        <v>#N/A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 t="e">
        <f t="shared" si="8"/>
        <v>#N/A</v>
      </c>
      <c r="H125" t="e">
        <f t="shared" si="9"/>
        <v>#N/A</v>
      </c>
    </row>
    <row r="126" spans="1:8" x14ac:dyDescent="0.2">
      <c r="A126" t="s">
        <v>870</v>
      </c>
      <c r="B126" t="e">
        <f>VLOOKUP(A126,Sentiment!A:B,2,FALSE)</f>
        <v>#N/A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 t="e">
        <f t="shared" si="8"/>
        <v>#N/A</v>
      </c>
      <c r="H126" t="e">
        <f t="shared" si="9"/>
        <v>#N/A</v>
      </c>
    </row>
    <row r="127" spans="1:8" x14ac:dyDescent="0.2">
      <c r="A127" t="s">
        <v>595</v>
      </c>
      <c r="B127" t="e">
        <f>VLOOKUP(A127,Sentiment!A:B,2,FALSE)</f>
        <v>#N/A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 t="e">
        <f t="shared" si="8"/>
        <v>#N/A</v>
      </c>
      <c r="H127" t="e">
        <f t="shared" si="9"/>
        <v>#N/A</v>
      </c>
    </row>
    <row r="128" spans="1:8" x14ac:dyDescent="0.2">
      <c r="A128" t="s">
        <v>873</v>
      </c>
      <c r="B128" t="e">
        <f>VLOOKUP(A128,Sentiment!A:B,2,FALSE)</f>
        <v>#N/A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 t="e">
        <f t="shared" si="8"/>
        <v>#N/A</v>
      </c>
      <c r="H128" t="e">
        <f t="shared" si="9"/>
        <v>#N/A</v>
      </c>
    </row>
    <row r="129" spans="1:8" x14ac:dyDescent="0.2">
      <c r="A129" t="s">
        <v>600</v>
      </c>
      <c r="B129" t="e">
        <f>VLOOKUP(A129,Sentiment!A:B,2,FALSE)</f>
        <v>#N/A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 t="e">
        <f t="shared" si="8"/>
        <v>#N/A</v>
      </c>
      <c r="H129" t="e">
        <f t="shared" si="9"/>
        <v>#N/A</v>
      </c>
    </row>
    <row r="130" spans="1:8" x14ac:dyDescent="0.2">
      <c r="A130" t="s">
        <v>167</v>
      </c>
      <c r="B130">
        <f>VLOOKUP(A130,Sentiment!A:B,2,FALSE)</f>
        <v>0.202777777777777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 t="e">
        <f t="shared" ref="G130:G193" si="13">H130/F130</f>
        <v>#N/A</v>
      </c>
      <c r="H130" t="e">
        <f t="shared" ref="H130:H193" si="14">IF(F130&lt;&gt;0, SUMIF(A:A,"*"&amp;E130&amp;"*",B:B), 0)</f>
        <v>#N/A</v>
      </c>
    </row>
    <row r="131" spans="1:8" x14ac:dyDescent="0.2">
      <c r="A131" t="s">
        <v>171</v>
      </c>
      <c r="B131" t="e">
        <f>VLOOKUP(A131,Sentiment!A:B,2,FALSE)</f>
        <v>#N/A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 t="e">
        <f t="shared" si="13"/>
        <v>#N/A</v>
      </c>
      <c r="H131" t="e">
        <f t="shared" si="14"/>
        <v>#N/A</v>
      </c>
    </row>
    <row r="132" spans="1:8" x14ac:dyDescent="0.2">
      <c r="A132" t="s">
        <v>173</v>
      </c>
      <c r="B132" t="e">
        <f>VLOOKUP(A132,Sentiment!A:B,2,FALSE)</f>
        <v>#N/A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 t="e">
        <f t="shared" si="13"/>
        <v>#N/A</v>
      </c>
      <c r="H132" t="e">
        <f t="shared" si="14"/>
        <v>#N/A</v>
      </c>
    </row>
    <row r="133" spans="1:8" x14ac:dyDescent="0.2">
      <c r="A133" t="s">
        <v>176</v>
      </c>
      <c r="B133" t="e">
        <f>VLOOKUP(A133,Sentiment!A:B,2,FALSE)</f>
        <v>#N/A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 t="e">
        <f t="shared" si="13"/>
        <v>#N/A</v>
      </c>
      <c r="H133" t="e">
        <f t="shared" si="14"/>
        <v>#N/A</v>
      </c>
    </row>
    <row r="134" spans="1:8" x14ac:dyDescent="0.2">
      <c r="A134" t="s">
        <v>180</v>
      </c>
      <c r="B134" t="e">
        <f>VLOOKUP(A134,Sentiment!A:B,2,FALSE)</f>
        <v>#N/A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 t="e">
        <f t="shared" si="13"/>
        <v>#N/A</v>
      </c>
      <c r="H134" t="e">
        <f t="shared" si="14"/>
        <v>#N/A</v>
      </c>
    </row>
    <row r="135" spans="1:8" x14ac:dyDescent="0.2">
      <c r="A135" t="s">
        <v>613</v>
      </c>
      <c r="B135" t="e">
        <f>VLOOKUP(A135,Sentiment!A:B,2,FALSE)</f>
        <v>#N/A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 t="e">
        <f t="shared" si="13"/>
        <v>#N/A</v>
      </c>
      <c r="H135" t="e">
        <f t="shared" si="14"/>
        <v>#N/A</v>
      </c>
    </row>
    <row r="136" spans="1:8" x14ac:dyDescent="0.2">
      <c r="A136" t="s">
        <v>204</v>
      </c>
      <c r="B136" t="e">
        <f>VLOOKUP(A136,Sentiment!A:B,2,FALSE)</f>
        <v>#N/A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 t="e">
        <f t="shared" si="13"/>
        <v>#N/A</v>
      </c>
      <c r="H136" t="e">
        <f t="shared" si="14"/>
        <v>#N/A</v>
      </c>
    </row>
    <row r="137" spans="1:8" x14ac:dyDescent="0.2">
      <c r="A137" t="s">
        <v>757</v>
      </c>
      <c r="B137" t="e">
        <f>VLOOKUP(A137,Sentiment!A:B,2,FALSE)</f>
        <v>#N/A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 t="e">
        <f t="shared" si="13"/>
        <v>#N/A</v>
      </c>
      <c r="H137" t="e">
        <f t="shared" si="14"/>
        <v>#N/A</v>
      </c>
    </row>
    <row r="138" spans="1:8" x14ac:dyDescent="0.2">
      <c r="A138" t="s">
        <v>501</v>
      </c>
      <c r="B138" t="e">
        <f>VLOOKUP(A138,Sentiment!A:B,2,FALSE)</f>
        <v>#N/A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 t="e">
        <f t="shared" si="13"/>
        <v>#N/A</v>
      </c>
      <c r="H138" t="e">
        <f t="shared" si="14"/>
        <v>#N/A</v>
      </c>
    </row>
    <row r="139" spans="1:8" x14ac:dyDescent="0.2">
      <c r="A139" t="s">
        <v>502</v>
      </c>
      <c r="B139" t="e">
        <f>VLOOKUP(A139,Sentiment!A:B,2,FALSE)</f>
        <v>#N/A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 t="e">
        <f t="shared" si="13"/>
        <v>#N/A</v>
      </c>
      <c r="H139" t="e">
        <f t="shared" si="14"/>
        <v>#N/A</v>
      </c>
    </row>
    <row r="140" spans="1:8" x14ac:dyDescent="0.2">
      <c r="A140" t="s">
        <v>11</v>
      </c>
      <c r="B140" t="e">
        <f>VLOOKUP(A140,Sentiment!A:B,2,FALSE)</f>
        <v>#N/A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 t="e">
        <f t="shared" si="13"/>
        <v>#N/A</v>
      </c>
      <c r="H140" t="e">
        <f t="shared" si="14"/>
        <v>#N/A</v>
      </c>
    </row>
    <row r="141" spans="1:8" x14ac:dyDescent="0.2">
      <c r="A141" t="s">
        <v>504</v>
      </c>
      <c r="B141" t="e">
        <f>VLOOKUP(A141,Sentiment!A:B,2,FALSE)</f>
        <v>#N/A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 t="e">
        <f t="shared" si="13"/>
        <v>#N/A</v>
      </c>
      <c r="H141" t="e">
        <f t="shared" si="14"/>
        <v>#N/A</v>
      </c>
    </row>
    <row r="142" spans="1:8" x14ac:dyDescent="0.2">
      <c r="A142" t="s">
        <v>505</v>
      </c>
      <c r="B142" t="e">
        <f>VLOOKUP(A142,Sentiment!A:B,2,FALSE)</f>
        <v>#N/A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 t="e">
        <f t="shared" si="13"/>
        <v>#N/A</v>
      </c>
      <c r="H142" t="e">
        <f t="shared" si="14"/>
        <v>#N/A</v>
      </c>
    </row>
    <row r="143" spans="1:8" x14ac:dyDescent="0.2">
      <c r="A143" t="s">
        <v>12</v>
      </c>
      <c r="B143" t="e">
        <f>VLOOKUP(A143,Sentiment!A:B,2,FALSE)</f>
        <v>#N/A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 t="e">
        <f t="shared" si="13"/>
        <v>#N/A</v>
      </c>
      <c r="H143" t="e">
        <f t="shared" si="14"/>
        <v>#N/A</v>
      </c>
    </row>
    <row r="144" spans="1:8" x14ac:dyDescent="0.2">
      <c r="A144" t="s">
        <v>758</v>
      </c>
      <c r="B144" t="e">
        <f>VLOOKUP(A144,Sentiment!A:B,2,FALSE)</f>
        <v>#N/A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 t="e">
        <f t="shared" si="13"/>
        <v>#N/A</v>
      </c>
      <c r="H144" t="e">
        <f t="shared" si="14"/>
        <v>#N/A</v>
      </c>
    </row>
    <row r="145" spans="1:8" x14ac:dyDescent="0.2">
      <c r="A145" t="s">
        <v>759</v>
      </c>
      <c r="B145" t="e">
        <f>VLOOKUP(A145,Sentiment!A:B,2,FALSE)</f>
        <v>#N/A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 t="e">
        <f t="shared" si="13"/>
        <v>#N/A</v>
      </c>
      <c r="H145" t="e">
        <f t="shared" si="14"/>
        <v>#N/A</v>
      </c>
    </row>
    <row r="146" spans="1:8" x14ac:dyDescent="0.2">
      <c r="A146" t="s">
        <v>13</v>
      </c>
      <c r="B146">
        <f>VLOOKUP(A146,Sentiment!A:B,2,FALSE)</f>
        <v>0.11620788631658099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 t="e">
        <f t="shared" si="13"/>
        <v>#N/A</v>
      </c>
      <c r="H146" t="e">
        <f t="shared" si="14"/>
        <v>#N/A</v>
      </c>
    </row>
    <row r="147" spans="1:8" x14ac:dyDescent="0.2">
      <c r="A147" t="s">
        <v>14</v>
      </c>
      <c r="B147" t="e">
        <f>VLOOKUP(A147,Sentiment!A:B,2,FALSE)</f>
        <v>#N/A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 t="e">
        <f t="shared" si="13"/>
        <v>#N/A</v>
      </c>
      <c r="H147" t="e">
        <f t="shared" si="14"/>
        <v>#N/A</v>
      </c>
    </row>
    <row r="148" spans="1:8" x14ac:dyDescent="0.2">
      <c r="A148" t="s">
        <v>507</v>
      </c>
      <c r="B148" t="e">
        <f>VLOOKUP(A148,Sentiment!A:B,2,FALSE)</f>
        <v>#N/A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 t="e">
        <f t="shared" si="13"/>
        <v>#N/A</v>
      </c>
      <c r="H148" t="e">
        <f t="shared" si="14"/>
        <v>#N/A</v>
      </c>
    </row>
    <row r="149" spans="1:8" x14ac:dyDescent="0.2">
      <c r="A149" t="s">
        <v>508</v>
      </c>
      <c r="B149" t="e">
        <f>VLOOKUP(A149,Sentiment!A:B,2,FALSE)</f>
        <v>#N/A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 t="e">
        <f t="shared" si="13"/>
        <v>#N/A</v>
      </c>
      <c r="H149" t="e">
        <f t="shared" si="14"/>
        <v>#N/A</v>
      </c>
    </row>
    <row r="150" spans="1:8" x14ac:dyDescent="0.2">
      <c r="A150" t="s">
        <v>761</v>
      </c>
      <c r="B150" t="e">
        <f>VLOOKUP(A150,Sentiment!A:B,2,FALSE)</f>
        <v>#N/A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 t="e">
        <f t="shared" si="13"/>
        <v>#N/A</v>
      </c>
      <c r="H150" t="e">
        <f t="shared" si="14"/>
        <v>#N/A</v>
      </c>
    </row>
    <row r="151" spans="1:8" x14ac:dyDescent="0.2">
      <c r="A151" t="s">
        <v>15</v>
      </c>
      <c r="B151" t="e">
        <f>VLOOKUP(A151,Sentiment!A:B,2,FALSE)</f>
        <v>#N/A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 t="e">
        <f t="shared" si="13"/>
        <v>#N/A</v>
      </c>
      <c r="H151" t="e">
        <f t="shared" si="14"/>
        <v>#N/A</v>
      </c>
    </row>
    <row r="152" spans="1:8" x14ac:dyDescent="0.2">
      <c r="A152" t="s">
        <v>16</v>
      </c>
      <c r="B152" t="e">
        <f>VLOOKUP(A152,Sentiment!A:B,2,FALSE)</f>
        <v>#N/A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 t="e">
        <f t="shared" si="13"/>
        <v>#N/A</v>
      </c>
      <c r="H152" t="e">
        <f t="shared" si="14"/>
        <v>#N/A</v>
      </c>
    </row>
    <row r="153" spans="1:8" x14ac:dyDescent="0.2">
      <c r="A153" t="s">
        <v>17</v>
      </c>
      <c r="B153" t="e">
        <f>VLOOKUP(A153,Sentiment!A:B,2,FALSE)</f>
        <v>#N/A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 t="e">
        <f t="shared" si="13"/>
        <v>#N/A</v>
      </c>
      <c r="H153" t="e">
        <f t="shared" si="14"/>
        <v>#N/A</v>
      </c>
    </row>
    <row r="154" spans="1:8" x14ac:dyDescent="0.2">
      <c r="A154" t="s">
        <v>18</v>
      </c>
      <c r="B154" t="e">
        <f>VLOOKUP(A154,Sentiment!A:B,2,FALSE)</f>
        <v>#N/A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 t="e">
        <f t="shared" si="13"/>
        <v>#N/A</v>
      </c>
      <c r="H154" t="e">
        <f t="shared" si="14"/>
        <v>#N/A</v>
      </c>
    </row>
    <row r="155" spans="1:8" x14ac:dyDescent="0.2">
      <c r="A155" t="s">
        <v>763</v>
      </c>
      <c r="B155" t="e">
        <f>VLOOKUP(A155,Sentiment!A:B,2,FALSE)</f>
        <v>#N/A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 t="e">
        <f t="shared" si="13"/>
        <v>#N/A</v>
      </c>
      <c r="H155" t="e">
        <f t="shared" si="14"/>
        <v>#N/A</v>
      </c>
    </row>
    <row r="156" spans="1:8" x14ac:dyDescent="0.2">
      <c r="A156" t="s">
        <v>20</v>
      </c>
      <c r="B156" t="e">
        <f>VLOOKUP(A156,Sentiment!A:B,2,FALSE)</f>
        <v>#N/A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 t="e">
        <f t="shared" si="13"/>
        <v>#N/A</v>
      </c>
      <c r="H156" t="e">
        <f t="shared" si="14"/>
        <v>#N/A</v>
      </c>
    </row>
    <row r="157" spans="1:8" x14ac:dyDescent="0.2">
      <c r="A157" t="s">
        <v>764</v>
      </c>
      <c r="B157" t="e">
        <f>VLOOKUP(A157,Sentiment!A:B,2,FALSE)</f>
        <v>#N/A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 t="e">
        <f t="shared" si="13"/>
        <v>#N/A</v>
      </c>
      <c r="H157" t="e">
        <f t="shared" si="14"/>
        <v>#N/A</v>
      </c>
    </row>
    <row r="158" spans="1:8" x14ac:dyDescent="0.2">
      <c r="A158" t="s">
        <v>21</v>
      </c>
      <c r="B158" t="e">
        <f>VLOOKUP(A158,Sentiment!A:B,2,FALSE)</f>
        <v>#N/A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 t="e">
        <f t="shared" si="13"/>
        <v>#N/A</v>
      </c>
      <c r="H158" t="e">
        <f t="shared" si="14"/>
        <v>#N/A</v>
      </c>
    </row>
    <row r="159" spans="1:8" x14ac:dyDescent="0.2">
      <c r="A159" t="s">
        <v>22</v>
      </c>
      <c r="B159" t="e">
        <f>VLOOKUP(A159,Sentiment!A:B,2,FALSE)</f>
        <v>#N/A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 t="e">
        <f t="shared" si="13"/>
        <v>#N/A</v>
      </c>
      <c r="H159" t="e">
        <f t="shared" si="14"/>
        <v>#N/A</v>
      </c>
    </row>
    <row r="160" spans="1:8" x14ac:dyDescent="0.2">
      <c r="A160" t="s">
        <v>513</v>
      </c>
      <c r="B160" t="e">
        <f>VLOOKUP(A160,Sentiment!A:B,2,FALSE)</f>
        <v>#N/A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 t="e">
        <f t="shared" si="13"/>
        <v>#N/A</v>
      </c>
      <c r="H160" t="e">
        <f t="shared" si="14"/>
        <v>#N/A</v>
      </c>
    </row>
    <row r="161" spans="1:8" x14ac:dyDescent="0.2">
      <c r="A161" t="s">
        <v>23</v>
      </c>
      <c r="B161" t="e">
        <f>VLOOKUP(A161,Sentiment!A:B,2,FALSE)</f>
        <v>#N/A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 t="e">
        <f t="shared" si="13"/>
        <v>#N/A</v>
      </c>
      <c r="H161" t="e">
        <f t="shared" si="14"/>
        <v>#N/A</v>
      </c>
    </row>
    <row r="162" spans="1:8" x14ac:dyDescent="0.2">
      <c r="A162" t="s">
        <v>514</v>
      </c>
      <c r="B162" t="e">
        <f>VLOOKUP(A162,Sentiment!A:B,2,FALSE)</f>
        <v>#N/A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 t="e">
        <f t="shared" si="13"/>
        <v>#N/A</v>
      </c>
      <c r="H162" t="e">
        <f t="shared" si="14"/>
        <v>#N/A</v>
      </c>
    </row>
    <row r="163" spans="1:8" x14ac:dyDescent="0.2">
      <c r="A163" t="s">
        <v>515</v>
      </c>
      <c r="B163" t="e">
        <f>VLOOKUP(A163,Sentiment!A:B,2,FALSE)</f>
        <v>#N/A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 t="e">
        <f t="shared" si="13"/>
        <v>#N/A</v>
      </c>
      <c r="H163" t="e">
        <f t="shared" si="14"/>
        <v>#N/A</v>
      </c>
    </row>
    <row r="164" spans="1:8" x14ac:dyDescent="0.2">
      <c r="A164" t="s">
        <v>24</v>
      </c>
      <c r="B164" t="e">
        <f>VLOOKUP(A164,Sentiment!A:B,2,FALSE)</f>
        <v>#N/A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 t="e">
        <f t="shared" si="13"/>
        <v>#N/A</v>
      </c>
      <c r="H164" t="e">
        <f t="shared" si="14"/>
        <v>#N/A</v>
      </c>
    </row>
    <row r="165" spans="1:8" x14ac:dyDescent="0.2">
      <c r="A165" t="s">
        <v>25</v>
      </c>
      <c r="B165" t="e">
        <f>VLOOKUP(A165,Sentiment!A:B,2,FALSE)</f>
        <v>#N/A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>
        <f t="shared" si="13"/>
        <v>0.10443580542264699</v>
      </c>
      <c r="H165">
        <f t="shared" si="14"/>
        <v>0.10443580542264699</v>
      </c>
    </row>
    <row r="166" spans="1:8" x14ac:dyDescent="0.2">
      <c r="A166" t="s">
        <v>516</v>
      </c>
      <c r="B166" t="e">
        <f>VLOOKUP(A166,Sentiment!A:B,2,FALSE)</f>
        <v>#N/A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>
        <f t="shared" si="13"/>
        <v>3.3557800224466798E-2</v>
      </c>
      <c r="H166">
        <f t="shared" si="14"/>
        <v>3.3557800224466798E-2</v>
      </c>
    </row>
    <row r="167" spans="1:8" x14ac:dyDescent="0.2">
      <c r="A167" t="s">
        <v>517</v>
      </c>
      <c r="B167" t="e">
        <f>VLOOKUP(A167,Sentiment!A:B,2,FALSE)</f>
        <v>#N/A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>
        <f t="shared" si="13"/>
        <v>0.162076762523191</v>
      </c>
      <c r="H167">
        <f t="shared" si="14"/>
        <v>0.162076762523191</v>
      </c>
    </row>
    <row r="168" spans="1:8" x14ac:dyDescent="0.2">
      <c r="A168" t="s">
        <v>766</v>
      </c>
      <c r="B168" t="e">
        <f>VLOOKUP(A168,Sentiment!A:B,2,FALSE)</f>
        <v>#N/A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 t="e">
        <f t="shared" si="13"/>
        <v>#N/A</v>
      </c>
      <c r="H168" t="e">
        <f t="shared" si="14"/>
        <v>#N/A</v>
      </c>
    </row>
    <row r="169" spans="1:8" x14ac:dyDescent="0.2">
      <c r="A169" t="s">
        <v>26</v>
      </c>
      <c r="B169" t="e">
        <f>VLOOKUP(A169,Sentiment!A:B,2,FALSE)</f>
        <v>#N/A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 t="e">
        <f t="shared" si="13"/>
        <v>#N/A</v>
      </c>
      <c r="H169" t="e">
        <f t="shared" si="14"/>
        <v>#N/A</v>
      </c>
    </row>
    <row r="170" spans="1:8" x14ac:dyDescent="0.2">
      <c r="A170" t="s">
        <v>518</v>
      </c>
      <c r="B170" t="e">
        <f>VLOOKUP(A170,Sentiment!A:B,2,FALSE)</f>
        <v>#N/A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 t="e">
        <f t="shared" si="13"/>
        <v>#N/A</v>
      </c>
      <c r="H170" t="e">
        <f t="shared" si="14"/>
        <v>#N/A</v>
      </c>
    </row>
    <row r="171" spans="1:8" x14ac:dyDescent="0.2">
      <c r="A171" t="s">
        <v>767</v>
      </c>
      <c r="B171" t="e">
        <f>VLOOKUP(A171,Sentiment!A:B,2,FALSE)</f>
        <v>#N/A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 t="e">
        <f t="shared" si="13"/>
        <v>#N/A</v>
      </c>
      <c r="H171" t="e">
        <f t="shared" si="14"/>
        <v>#N/A</v>
      </c>
    </row>
    <row r="172" spans="1:8" x14ac:dyDescent="0.2">
      <c r="A172" t="s">
        <v>28</v>
      </c>
      <c r="B172" t="e">
        <f>VLOOKUP(A172,Sentiment!A:B,2,FALSE)</f>
        <v>#N/A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 t="e">
        <f t="shared" si="13"/>
        <v>#N/A</v>
      </c>
      <c r="H172" t="e">
        <f t="shared" si="14"/>
        <v>#N/A</v>
      </c>
    </row>
    <row r="173" spans="1:8" x14ac:dyDescent="0.2">
      <c r="A173" t="s">
        <v>519</v>
      </c>
      <c r="B173" t="e">
        <f>VLOOKUP(A173,Sentiment!A:B,2,FALSE)</f>
        <v>#N/A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 t="e">
        <f t="shared" si="13"/>
        <v>#N/A</v>
      </c>
      <c r="H173" t="e">
        <f t="shared" si="14"/>
        <v>#N/A</v>
      </c>
    </row>
    <row r="174" spans="1:8" x14ac:dyDescent="0.2">
      <c r="A174" t="s">
        <v>768</v>
      </c>
      <c r="B174" t="e">
        <f>VLOOKUP(A174,Sentiment!A:B,2,FALSE)</f>
        <v>#N/A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 t="e">
        <f t="shared" si="13"/>
        <v>#N/A</v>
      </c>
      <c r="H174" t="e">
        <f t="shared" si="14"/>
        <v>#N/A</v>
      </c>
    </row>
    <row r="175" spans="1:8" x14ac:dyDescent="0.2">
      <c r="A175" t="s">
        <v>520</v>
      </c>
      <c r="B175" t="e">
        <f>VLOOKUP(A175,Sentiment!A:B,2,FALSE)</f>
        <v>#N/A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 t="e">
        <f t="shared" si="13"/>
        <v>#N/A</v>
      </c>
      <c r="H175" t="e">
        <f t="shared" si="14"/>
        <v>#N/A</v>
      </c>
    </row>
    <row r="176" spans="1:8" x14ac:dyDescent="0.2">
      <c r="A176" t="s">
        <v>30</v>
      </c>
      <c r="B176" t="e">
        <f>VLOOKUP(A176,Sentiment!A:B,2,FALSE)</f>
        <v>#N/A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 t="e">
        <f t="shared" si="13"/>
        <v>#N/A</v>
      </c>
      <c r="H176" t="e">
        <f t="shared" si="14"/>
        <v>#N/A</v>
      </c>
    </row>
    <row r="177" spans="1:8" x14ac:dyDescent="0.2">
      <c r="A177" t="s">
        <v>521</v>
      </c>
      <c r="B177" t="e">
        <f>VLOOKUP(A177,Sentiment!A:B,2,FALSE)</f>
        <v>#N/A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 t="e">
        <f t="shared" si="13"/>
        <v>#N/A</v>
      </c>
      <c r="H177" t="e">
        <f t="shared" si="14"/>
        <v>#N/A</v>
      </c>
    </row>
    <row r="178" spans="1:8" x14ac:dyDescent="0.2">
      <c r="A178" t="s">
        <v>769</v>
      </c>
      <c r="B178" t="e">
        <f>VLOOKUP(A178,Sentiment!A:B,2,FALSE)</f>
        <v>#N/A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>
        <f t="shared" si="13"/>
        <v>0.117064844877344</v>
      </c>
      <c r="H178">
        <f t="shared" si="14"/>
        <v>0.117064844877344</v>
      </c>
    </row>
    <row r="179" spans="1:8" x14ac:dyDescent="0.2">
      <c r="A179" t="s">
        <v>31</v>
      </c>
      <c r="B179" t="e">
        <f>VLOOKUP(A179,Sentiment!A:B,2,FALSE)</f>
        <v>#N/A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 t="e">
        <f t="shared" si="13"/>
        <v>#N/A</v>
      </c>
      <c r="H179" t="e">
        <f t="shared" si="14"/>
        <v>#N/A</v>
      </c>
    </row>
    <row r="180" spans="1:8" x14ac:dyDescent="0.2">
      <c r="A180" t="s">
        <v>522</v>
      </c>
      <c r="B180" t="e">
        <f>VLOOKUP(A180,Sentiment!A:B,2,FALSE)</f>
        <v>#N/A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 t="e">
        <f t="shared" si="13"/>
        <v>#N/A</v>
      </c>
      <c r="H180" t="e">
        <f t="shared" si="14"/>
        <v>#N/A</v>
      </c>
    </row>
    <row r="181" spans="1:8" x14ac:dyDescent="0.2">
      <c r="A181" t="s">
        <v>32</v>
      </c>
      <c r="B181" t="e">
        <f>VLOOKUP(A181,Sentiment!A:B,2,FALSE)</f>
        <v>#N/A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 t="e">
        <f t="shared" si="13"/>
        <v>#N/A</v>
      </c>
      <c r="H181" t="e">
        <f t="shared" si="14"/>
        <v>#N/A</v>
      </c>
    </row>
    <row r="182" spans="1:8" x14ac:dyDescent="0.2">
      <c r="A182" t="s">
        <v>771</v>
      </c>
      <c r="B182" t="e">
        <f>VLOOKUP(A182,Sentiment!A:B,2,FALSE)</f>
        <v>#N/A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 t="e">
        <f t="shared" si="13"/>
        <v>#N/A</v>
      </c>
      <c r="H182" t="e">
        <f t="shared" si="14"/>
        <v>#N/A</v>
      </c>
    </row>
    <row r="183" spans="1:8" x14ac:dyDescent="0.2">
      <c r="A183" t="s">
        <v>524</v>
      </c>
      <c r="B183" t="e">
        <f>VLOOKUP(A183,Sentiment!A:B,2,FALSE)</f>
        <v>#N/A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 t="e">
        <f t="shared" si="13"/>
        <v>#N/A</v>
      </c>
      <c r="H183" t="e">
        <f t="shared" si="14"/>
        <v>#N/A</v>
      </c>
    </row>
    <row r="184" spans="1:8" x14ac:dyDescent="0.2">
      <c r="A184" t="s">
        <v>34</v>
      </c>
      <c r="B184" t="e">
        <f>VLOOKUP(A184,Sentiment!A:B,2,FALSE)</f>
        <v>#N/A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 t="e">
        <f t="shared" si="13"/>
        <v>#N/A</v>
      </c>
      <c r="H184" t="e">
        <f t="shared" si="14"/>
        <v>#N/A</v>
      </c>
    </row>
    <row r="185" spans="1:8" x14ac:dyDescent="0.2">
      <c r="A185" t="s">
        <v>526</v>
      </c>
      <c r="B185" t="e">
        <f>VLOOKUP(A185,Sentiment!A:B,2,FALSE)</f>
        <v>#N/A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 t="e">
        <f t="shared" si="13"/>
        <v>#N/A</v>
      </c>
      <c r="H185" t="e">
        <f t="shared" si="14"/>
        <v>#N/A</v>
      </c>
    </row>
    <row r="186" spans="1:8" x14ac:dyDescent="0.2">
      <c r="A186" t="s">
        <v>772</v>
      </c>
      <c r="B186" t="e">
        <f>VLOOKUP(A186,Sentiment!A:B,2,FALSE)</f>
        <v>#N/A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 t="e">
        <f t="shared" si="13"/>
        <v>#N/A</v>
      </c>
      <c r="H186" t="e">
        <f t="shared" si="14"/>
        <v>#N/A</v>
      </c>
    </row>
    <row r="187" spans="1:8" x14ac:dyDescent="0.2">
      <c r="A187" t="s">
        <v>36</v>
      </c>
      <c r="B187" t="e">
        <f>VLOOKUP(A187,Sentiment!A:B,2,FALSE)</f>
        <v>#N/A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 t="e">
        <f t="shared" si="13"/>
        <v>#N/A</v>
      </c>
      <c r="H187" t="e">
        <f t="shared" si="14"/>
        <v>#N/A</v>
      </c>
    </row>
    <row r="188" spans="1:8" x14ac:dyDescent="0.2">
      <c r="A188" t="s">
        <v>527</v>
      </c>
      <c r="B188" t="e">
        <f>VLOOKUP(A188,Sentiment!A:B,2,FALSE)</f>
        <v>#N/A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 t="e">
        <f t="shared" si="13"/>
        <v>#N/A</v>
      </c>
      <c r="H188" t="e">
        <f t="shared" si="14"/>
        <v>#N/A</v>
      </c>
    </row>
    <row r="189" spans="1:8" x14ac:dyDescent="0.2">
      <c r="A189" t="s">
        <v>528</v>
      </c>
      <c r="B189" t="e">
        <f>VLOOKUP(A189,Sentiment!A:B,2,FALSE)</f>
        <v>#N/A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 t="e">
        <f t="shared" si="13"/>
        <v>#N/A</v>
      </c>
      <c r="H189" t="e">
        <f t="shared" si="14"/>
        <v>#N/A</v>
      </c>
    </row>
    <row r="190" spans="1:8" x14ac:dyDescent="0.2">
      <c r="A190" t="s">
        <v>529</v>
      </c>
      <c r="B190" t="e">
        <f>VLOOKUP(A190,Sentiment!A:B,2,FALSE)</f>
        <v>#N/A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 t="e">
        <f t="shared" si="13"/>
        <v>#N/A</v>
      </c>
      <c r="H190" t="e">
        <f t="shared" si="14"/>
        <v>#N/A</v>
      </c>
    </row>
    <row r="191" spans="1:8" x14ac:dyDescent="0.2">
      <c r="A191" t="s">
        <v>37</v>
      </c>
      <c r="B191" t="e">
        <f>VLOOKUP(A191,Sentiment!A:B,2,FALSE)</f>
        <v>#N/A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 t="e">
        <f t="shared" si="13"/>
        <v>#N/A</v>
      </c>
      <c r="H191" t="e">
        <f t="shared" si="14"/>
        <v>#N/A</v>
      </c>
    </row>
    <row r="192" spans="1:8" x14ac:dyDescent="0.2">
      <c r="A192" t="s">
        <v>775</v>
      </c>
      <c r="B192" t="e">
        <f>VLOOKUP(A192,Sentiment!A:B,2,FALSE)</f>
        <v>#N/A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 t="e">
        <f t="shared" si="13"/>
        <v>#N/A</v>
      </c>
      <c r="H192" t="e">
        <f t="shared" si="14"/>
        <v>#N/A</v>
      </c>
    </row>
    <row r="193" spans="1:8" x14ac:dyDescent="0.2">
      <c r="A193" t="s">
        <v>776</v>
      </c>
      <c r="B193" t="e">
        <f>VLOOKUP(A193,Sentiment!A:B,2,FALSE)</f>
        <v>#N/A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 t="e">
        <f t="shared" si="13"/>
        <v>#N/A</v>
      </c>
      <c r="H193" t="e">
        <f t="shared" si="14"/>
        <v>#N/A</v>
      </c>
    </row>
    <row r="194" spans="1:8" x14ac:dyDescent="0.2">
      <c r="A194" t="s">
        <v>530</v>
      </c>
      <c r="B194" t="e">
        <f>VLOOKUP(A194,Sentiment!A:B,2,FALSE)</f>
        <v>#N/A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 t="e">
        <f t="shared" ref="G194:G257" si="18">H194/F194</f>
        <v>#N/A</v>
      </c>
      <c r="H194" t="e">
        <f t="shared" ref="H194:H257" si="19">IF(F194&lt;&gt;0, SUMIF(A:A,"*"&amp;E194&amp;"*",B:B), 0)</f>
        <v>#N/A</v>
      </c>
    </row>
    <row r="195" spans="1:8" x14ac:dyDescent="0.2">
      <c r="A195" t="s">
        <v>777</v>
      </c>
      <c r="B195" t="e">
        <f>VLOOKUP(A195,Sentiment!A:B,2,FALSE)</f>
        <v>#N/A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 t="e">
        <f t="shared" si="18"/>
        <v>#N/A</v>
      </c>
      <c r="H195" t="e">
        <f t="shared" si="19"/>
        <v>#N/A</v>
      </c>
    </row>
    <row r="196" spans="1:8" x14ac:dyDescent="0.2">
      <c r="A196" t="s">
        <v>778</v>
      </c>
      <c r="B196" t="e">
        <f>VLOOKUP(A196,Sentiment!A:B,2,FALSE)</f>
        <v>#N/A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 t="e">
        <f t="shared" si="18"/>
        <v>#N/A</v>
      </c>
      <c r="H196" t="e">
        <f t="shared" si="19"/>
        <v>#N/A</v>
      </c>
    </row>
    <row r="197" spans="1:8" x14ac:dyDescent="0.2">
      <c r="A197" t="s">
        <v>38</v>
      </c>
      <c r="B197" t="e">
        <f>VLOOKUP(A197,Sentiment!A:B,2,FALSE)</f>
        <v>#N/A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 t="e">
        <f t="shared" si="18"/>
        <v>#N/A</v>
      </c>
      <c r="H197" t="e">
        <f t="shared" si="19"/>
        <v>#N/A</v>
      </c>
    </row>
    <row r="198" spans="1:8" x14ac:dyDescent="0.2">
      <c r="A198" t="s">
        <v>531</v>
      </c>
      <c r="B198" t="e">
        <f>VLOOKUP(A198,Sentiment!A:B,2,FALSE)</f>
        <v>#N/A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 t="e">
        <f t="shared" si="18"/>
        <v>#N/A</v>
      </c>
      <c r="H198" t="e">
        <f t="shared" si="19"/>
        <v>#N/A</v>
      </c>
    </row>
    <row r="199" spans="1:8" x14ac:dyDescent="0.2">
      <c r="A199" t="s">
        <v>779</v>
      </c>
      <c r="B199" t="e">
        <f>VLOOKUP(A199,Sentiment!A:B,2,FALSE)</f>
        <v>#N/A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 t="e">
        <f t="shared" si="18"/>
        <v>#N/A</v>
      </c>
      <c r="H199" t="e">
        <f t="shared" si="19"/>
        <v>#N/A</v>
      </c>
    </row>
    <row r="200" spans="1:8" x14ac:dyDescent="0.2">
      <c r="A200" t="s">
        <v>39</v>
      </c>
      <c r="B200">
        <f>VLOOKUP(A200,Sentiment!A:B,2,FALSE)</f>
        <v>4.9423378609158401E-2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 t="e">
        <f t="shared" si="18"/>
        <v>#N/A</v>
      </c>
      <c r="H200" t="e">
        <f t="shared" si="19"/>
        <v>#N/A</v>
      </c>
    </row>
    <row r="201" spans="1:8" x14ac:dyDescent="0.2">
      <c r="A201" t="s">
        <v>532</v>
      </c>
      <c r="B201" t="e">
        <f>VLOOKUP(A201,Sentiment!A:B,2,FALSE)</f>
        <v>#N/A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 t="e">
        <f t="shared" si="18"/>
        <v>#N/A</v>
      </c>
      <c r="H201" t="e">
        <f t="shared" si="19"/>
        <v>#N/A</v>
      </c>
    </row>
    <row r="202" spans="1:8" x14ac:dyDescent="0.2">
      <c r="A202" t="s">
        <v>533</v>
      </c>
      <c r="B202" t="e">
        <f>VLOOKUP(A202,Sentiment!A:B,2,FALSE)</f>
        <v>#N/A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 t="e">
        <f t="shared" si="18"/>
        <v>#N/A</v>
      </c>
      <c r="H202" t="e">
        <f t="shared" si="19"/>
        <v>#N/A</v>
      </c>
    </row>
    <row r="203" spans="1:8" x14ac:dyDescent="0.2">
      <c r="A203" t="s">
        <v>41</v>
      </c>
      <c r="B203" t="e">
        <f>VLOOKUP(A203,Sentiment!A:B,2,FALSE)</f>
        <v>#N/A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 t="e">
        <f t="shared" si="18"/>
        <v>#N/A</v>
      </c>
      <c r="H203" t="e">
        <f t="shared" si="19"/>
        <v>#N/A</v>
      </c>
    </row>
    <row r="204" spans="1:8" x14ac:dyDescent="0.2">
      <c r="A204" t="s">
        <v>780</v>
      </c>
      <c r="B204" t="e">
        <f>VLOOKUP(A204,Sentiment!A:B,2,FALSE)</f>
        <v>#N/A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 t="e">
        <f t="shared" si="18"/>
        <v>#N/A</v>
      </c>
      <c r="H204" t="e">
        <f t="shared" si="19"/>
        <v>#N/A</v>
      </c>
    </row>
    <row r="205" spans="1:8" x14ac:dyDescent="0.2">
      <c r="A205" t="s">
        <v>42</v>
      </c>
      <c r="B205" t="e">
        <f>VLOOKUP(A205,Sentiment!A:B,2,FALSE)</f>
        <v>#N/A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 t="e">
        <f t="shared" si="18"/>
        <v>#N/A</v>
      </c>
      <c r="H205" t="e">
        <f t="shared" si="19"/>
        <v>#N/A</v>
      </c>
    </row>
    <row r="206" spans="1:8" x14ac:dyDescent="0.2">
      <c r="A206" t="s">
        <v>44</v>
      </c>
      <c r="B206" t="e">
        <f>VLOOKUP(A206,Sentiment!A:B,2,FALSE)</f>
        <v>#N/A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 t="e">
        <f t="shared" si="18"/>
        <v>#N/A</v>
      </c>
      <c r="H206" t="e">
        <f t="shared" si="19"/>
        <v>#N/A</v>
      </c>
    </row>
    <row r="207" spans="1:8" x14ac:dyDescent="0.2">
      <c r="A207" t="s">
        <v>45</v>
      </c>
      <c r="B207" t="e">
        <f>VLOOKUP(A207,Sentiment!A:B,2,FALSE)</f>
        <v>#N/A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 t="e">
        <f t="shared" si="18"/>
        <v>#N/A</v>
      </c>
      <c r="H207" t="e">
        <f t="shared" si="19"/>
        <v>#N/A</v>
      </c>
    </row>
    <row r="208" spans="1:8" x14ac:dyDescent="0.2">
      <c r="A208" t="s">
        <v>535</v>
      </c>
      <c r="B208" t="e">
        <f>VLOOKUP(A208,Sentiment!A:B,2,FALSE)</f>
        <v>#N/A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 t="e">
        <f t="shared" si="18"/>
        <v>#N/A</v>
      </c>
      <c r="H208" t="e">
        <f t="shared" si="19"/>
        <v>#N/A</v>
      </c>
    </row>
    <row r="209" spans="1:8" x14ac:dyDescent="0.2">
      <c r="A209" t="s">
        <v>46</v>
      </c>
      <c r="B209" t="e">
        <f>VLOOKUP(A209,Sentiment!A:B,2,FALSE)</f>
        <v>#N/A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 t="e">
        <f t="shared" si="18"/>
        <v>#N/A</v>
      </c>
      <c r="H209" t="e">
        <f t="shared" si="19"/>
        <v>#N/A</v>
      </c>
    </row>
    <row r="210" spans="1:8" x14ac:dyDescent="0.2">
      <c r="A210" t="s">
        <v>536</v>
      </c>
      <c r="B210" t="e">
        <f>VLOOKUP(A210,Sentiment!A:B,2,FALSE)</f>
        <v>#N/A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 t="e">
        <f t="shared" si="18"/>
        <v>#N/A</v>
      </c>
      <c r="H210" t="e">
        <f t="shared" si="19"/>
        <v>#N/A</v>
      </c>
    </row>
    <row r="211" spans="1:8" x14ac:dyDescent="0.2">
      <c r="A211" t="s">
        <v>782</v>
      </c>
      <c r="B211" t="e">
        <f>VLOOKUP(A211,Sentiment!A:B,2,FALSE)</f>
        <v>#N/A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 t="e">
        <f t="shared" si="18"/>
        <v>#N/A</v>
      </c>
      <c r="H211" t="e">
        <f t="shared" si="19"/>
        <v>#N/A</v>
      </c>
    </row>
    <row r="212" spans="1:8" x14ac:dyDescent="0.2">
      <c r="A212" t="s">
        <v>537</v>
      </c>
      <c r="B212" t="e">
        <f>VLOOKUP(A212,Sentiment!A:B,2,FALSE)</f>
        <v>#N/A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 t="e">
        <f t="shared" si="18"/>
        <v>#N/A</v>
      </c>
      <c r="H212" t="e">
        <f t="shared" si="19"/>
        <v>#N/A</v>
      </c>
    </row>
    <row r="213" spans="1:8" x14ac:dyDescent="0.2">
      <c r="A213" t="s">
        <v>783</v>
      </c>
      <c r="B213" t="e">
        <f>VLOOKUP(A213,Sentiment!A:B,2,FALSE)</f>
        <v>#N/A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 t="e">
        <f t="shared" si="18"/>
        <v>#N/A</v>
      </c>
      <c r="H213" t="e">
        <f t="shared" si="19"/>
        <v>#N/A</v>
      </c>
    </row>
    <row r="214" spans="1:8" x14ac:dyDescent="0.2">
      <c r="A214" t="s">
        <v>538</v>
      </c>
      <c r="B214" t="e">
        <f>VLOOKUP(A214,Sentiment!A:B,2,FALSE)</f>
        <v>#N/A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 t="e">
        <f t="shared" si="18"/>
        <v>#N/A</v>
      </c>
      <c r="H214" t="e">
        <f t="shared" si="19"/>
        <v>#N/A</v>
      </c>
    </row>
    <row r="215" spans="1:8" x14ac:dyDescent="0.2">
      <c r="A215" t="s">
        <v>539</v>
      </c>
      <c r="B215" t="e">
        <f>VLOOKUP(A215,Sentiment!A:B,2,FALSE)</f>
        <v>#N/A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 t="e">
        <f t="shared" si="18"/>
        <v>#N/A</v>
      </c>
      <c r="H215" t="e">
        <f t="shared" si="19"/>
        <v>#N/A</v>
      </c>
    </row>
    <row r="216" spans="1:8" x14ac:dyDescent="0.2">
      <c r="A216" t="s">
        <v>50</v>
      </c>
      <c r="B216">
        <f>VLOOKUP(A216,Sentiment!A:B,2,FALSE)</f>
        <v>0.10443580542264699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 t="e">
        <f t="shared" si="18"/>
        <v>#N/A</v>
      </c>
      <c r="H216" t="e">
        <f t="shared" si="19"/>
        <v>#N/A</v>
      </c>
    </row>
    <row r="217" spans="1:8" x14ac:dyDescent="0.2">
      <c r="A217" t="s">
        <v>51</v>
      </c>
      <c r="B217">
        <f>VLOOKUP(A217,Sentiment!A:B,2,FALSE)</f>
        <v>3.3557800224466798E-2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 t="e">
        <f t="shared" si="18"/>
        <v>#N/A</v>
      </c>
      <c r="H217" t="e">
        <f t="shared" si="19"/>
        <v>#N/A</v>
      </c>
    </row>
    <row r="218" spans="1:8" x14ac:dyDescent="0.2">
      <c r="A218" t="s">
        <v>52</v>
      </c>
      <c r="B218">
        <f>VLOOKUP(A218,Sentiment!A:B,2,FALSE)</f>
        <v>0.162076762523191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 t="e">
        <f t="shared" si="18"/>
        <v>#N/A</v>
      </c>
      <c r="H218" t="e">
        <f t="shared" si="19"/>
        <v>#N/A</v>
      </c>
    </row>
    <row r="219" spans="1:8" x14ac:dyDescent="0.2">
      <c r="A219" t="s">
        <v>784</v>
      </c>
      <c r="B219" t="e">
        <f>VLOOKUP(A219,Sentiment!A:B,2,FALSE)</f>
        <v>#N/A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 t="e">
        <f t="shared" si="18"/>
        <v>#N/A</v>
      </c>
      <c r="H219" t="e">
        <f t="shared" si="19"/>
        <v>#N/A</v>
      </c>
    </row>
    <row r="220" spans="1:8" x14ac:dyDescent="0.2">
      <c r="A220" t="s">
        <v>785</v>
      </c>
      <c r="B220" t="e">
        <f>VLOOKUP(A220,Sentiment!A:B,2,FALSE)</f>
        <v>#N/A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 t="e">
        <f t="shared" si="18"/>
        <v>#N/A</v>
      </c>
      <c r="H220" t="e">
        <f t="shared" si="19"/>
        <v>#N/A</v>
      </c>
    </row>
    <row r="221" spans="1:8" x14ac:dyDescent="0.2">
      <c r="A221" t="s">
        <v>54</v>
      </c>
      <c r="B221" t="e">
        <f>VLOOKUP(A221,Sentiment!A:B,2,FALSE)</f>
        <v>#N/A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 t="e">
        <f t="shared" si="18"/>
        <v>#N/A</v>
      </c>
      <c r="H221" t="e">
        <f t="shared" si="19"/>
        <v>#N/A</v>
      </c>
    </row>
    <row r="222" spans="1:8" x14ac:dyDescent="0.2">
      <c r="A222" t="s">
        <v>540</v>
      </c>
      <c r="B222" t="e">
        <f>VLOOKUP(A222,Sentiment!A:B,2,FALSE)</f>
        <v>#N/A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 t="e">
        <f t="shared" si="18"/>
        <v>#N/A</v>
      </c>
      <c r="H222" t="e">
        <f t="shared" si="19"/>
        <v>#N/A</v>
      </c>
    </row>
    <row r="223" spans="1:8" x14ac:dyDescent="0.2">
      <c r="A223" t="s">
        <v>786</v>
      </c>
      <c r="B223" t="e">
        <f>VLOOKUP(A223,Sentiment!A:B,2,FALSE)</f>
        <v>#N/A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 t="e">
        <f t="shared" si="18"/>
        <v>#N/A</v>
      </c>
      <c r="H223" t="e">
        <f t="shared" si="19"/>
        <v>#N/A</v>
      </c>
    </row>
    <row r="224" spans="1:8" x14ac:dyDescent="0.2">
      <c r="A224" t="s">
        <v>57</v>
      </c>
      <c r="B224" t="e">
        <f>VLOOKUP(A224,Sentiment!A:B,2,FALSE)</f>
        <v>#N/A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 t="e">
        <f t="shared" si="18"/>
        <v>#N/A</v>
      </c>
      <c r="H224" t="e">
        <f t="shared" si="19"/>
        <v>#N/A</v>
      </c>
    </row>
    <row r="225" spans="1:8" x14ac:dyDescent="0.2">
      <c r="A225" t="s">
        <v>788</v>
      </c>
      <c r="B225" t="e">
        <f>VLOOKUP(A225,Sentiment!A:B,2,FALSE)</f>
        <v>#N/A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>
        <f t="shared" si="18"/>
        <v>0.23757774792257499</v>
      </c>
      <c r="H225">
        <f t="shared" si="19"/>
        <v>0.23757774792257499</v>
      </c>
    </row>
    <row r="226" spans="1:8" x14ac:dyDescent="0.2">
      <c r="A226" t="s">
        <v>63</v>
      </c>
      <c r="B226">
        <f>VLOOKUP(A226,Sentiment!A:B,2,FALSE)</f>
        <v>0.117064844877344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 t="e">
        <f t="shared" si="18"/>
        <v>#N/A</v>
      </c>
      <c r="H226" t="e">
        <f t="shared" si="19"/>
        <v>#N/A</v>
      </c>
    </row>
    <row r="227" spans="1:8" x14ac:dyDescent="0.2">
      <c r="A227" t="s">
        <v>64</v>
      </c>
      <c r="B227" t="e">
        <f>VLOOKUP(A227,Sentiment!A:B,2,FALSE)</f>
        <v>#N/A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>
        <f t="shared" si="18"/>
        <v>0.23083874458874401</v>
      </c>
      <c r="H227">
        <f t="shared" si="19"/>
        <v>0.23083874458874401</v>
      </c>
    </row>
    <row r="228" spans="1:8" x14ac:dyDescent="0.2">
      <c r="A228" t="s">
        <v>542</v>
      </c>
      <c r="B228" t="e">
        <f>VLOOKUP(A228,Sentiment!A:B,2,FALSE)</f>
        <v>#N/A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 t="e">
        <f t="shared" si="18"/>
        <v>#N/A</v>
      </c>
      <c r="H228" t="e">
        <f t="shared" si="19"/>
        <v>#N/A</v>
      </c>
    </row>
    <row r="229" spans="1:8" x14ac:dyDescent="0.2">
      <c r="A229" t="s">
        <v>66</v>
      </c>
      <c r="B229" t="e">
        <f>VLOOKUP(A229,Sentiment!A:B,2,FALSE)</f>
        <v>#N/A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 t="e">
        <f t="shared" si="18"/>
        <v>#N/A</v>
      </c>
      <c r="H229" t="e">
        <f t="shared" si="19"/>
        <v>#N/A</v>
      </c>
    </row>
    <row r="230" spans="1:8" x14ac:dyDescent="0.2">
      <c r="A230" t="s">
        <v>790</v>
      </c>
      <c r="B230" t="e">
        <f>VLOOKUP(A230,Sentiment!A:B,2,FALSE)</f>
        <v>#N/A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 t="e">
        <f t="shared" si="18"/>
        <v>#N/A</v>
      </c>
      <c r="H230" t="e">
        <f t="shared" si="19"/>
        <v>#N/A</v>
      </c>
    </row>
    <row r="231" spans="1:8" x14ac:dyDescent="0.2">
      <c r="A231" t="s">
        <v>67</v>
      </c>
      <c r="B231" t="e">
        <f>VLOOKUP(A231,Sentiment!A:B,2,FALSE)</f>
        <v>#N/A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 t="e">
        <f t="shared" si="18"/>
        <v>#N/A</v>
      </c>
      <c r="H231" t="e">
        <f t="shared" si="19"/>
        <v>#N/A</v>
      </c>
    </row>
    <row r="232" spans="1:8" x14ac:dyDescent="0.2">
      <c r="A232" t="s">
        <v>543</v>
      </c>
      <c r="B232" t="e">
        <f>VLOOKUP(A232,Sentiment!A:B,2,FALSE)</f>
        <v>#N/A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 t="e">
        <f t="shared" si="18"/>
        <v>#N/A</v>
      </c>
      <c r="H232" t="e">
        <f t="shared" si="19"/>
        <v>#N/A</v>
      </c>
    </row>
    <row r="233" spans="1:8" x14ac:dyDescent="0.2">
      <c r="A233" t="s">
        <v>544</v>
      </c>
      <c r="B233" t="e">
        <f>VLOOKUP(A233,Sentiment!A:B,2,FALSE)</f>
        <v>#N/A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 t="e">
        <f t="shared" si="18"/>
        <v>#N/A</v>
      </c>
      <c r="H233" t="e">
        <f t="shared" si="19"/>
        <v>#N/A</v>
      </c>
    </row>
    <row r="234" spans="1:8" x14ac:dyDescent="0.2">
      <c r="A234" t="s">
        <v>792</v>
      </c>
      <c r="B234" t="e">
        <f>VLOOKUP(A234,Sentiment!A:B,2,FALSE)</f>
        <v>#N/A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 t="e">
        <f t="shared" si="18"/>
        <v>#N/A</v>
      </c>
      <c r="H234" t="e">
        <f t="shared" si="19"/>
        <v>#N/A</v>
      </c>
    </row>
    <row r="235" spans="1:8" x14ac:dyDescent="0.2">
      <c r="A235" t="s">
        <v>71</v>
      </c>
      <c r="B235" t="e">
        <f>VLOOKUP(A235,Sentiment!A:B,2,FALSE)</f>
        <v>#N/A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 t="e">
        <f t="shared" si="18"/>
        <v>#N/A</v>
      </c>
      <c r="H235" t="e">
        <f t="shared" si="19"/>
        <v>#N/A</v>
      </c>
    </row>
    <row r="236" spans="1:8" x14ac:dyDescent="0.2">
      <c r="A236" t="s">
        <v>793</v>
      </c>
      <c r="B236" t="e">
        <f>VLOOKUP(A236,Sentiment!A:B,2,FALSE)</f>
        <v>#N/A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 t="e">
        <f t="shared" si="18"/>
        <v>#N/A</v>
      </c>
      <c r="H236" t="e">
        <f t="shared" si="19"/>
        <v>#N/A</v>
      </c>
    </row>
    <row r="237" spans="1:8" x14ac:dyDescent="0.2">
      <c r="A237" t="s">
        <v>794</v>
      </c>
      <c r="B237" t="e">
        <f>VLOOKUP(A237,Sentiment!A:B,2,FALSE)</f>
        <v>#N/A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 t="e">
        <f t="shared" si="18"/>
        <v>#N/A</v>
      </c>
      <c r="H237" t="e">
        <f t="shared" si="19"/>
        <v>#N/A</v>
      </c>
    </row>
    <row r="238" spans="1:8" x14ac:dyDescent="0.2">
      <c r="A238" t="s">
        <v>546</v>
      </c>
      <c r="B238" t="e">
        <f>VLOOKUP(A238,Sentiment!A:B,2,FALSE)</f>
        <v>#N/A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 t="e">
        <f t="shared" si="18"/>
        <v>#N/A</v>
      </c>
      <c r="H238" t="e">
        <f t="shared" si="19"/>
        <v>#N/A</v>
      </c>
    </row>
    <row r="239" spans="1:8" x14ac:dyDescent="0.2">
      <c r="A239" t="s">
        <v>74</v>
      </c>
      <c r="B239" t="e">
        <f>VLOOKUP(A239,Sentiment!A:B,2,FALSE)</f>
        <v>#N/A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 t="e">
        <f t="shared" si="18"/>
        <v>#N/A</v>
      </c>
      <c r="H239" t="e">
        <f t="shared" si="19"/>
        <v>#N/A</v>
      </c>
    </row>
    <row r="240" spans="1:8" x14ac:dyDescent="0.2">
      <c r="A240" t="s">
        <v>75</v>
      </c>
      <c r="B240" t="e">
        <f>VLOOKUP(A240,Sentiment!A:B,2,FALSE)</f>
        <v>#N/A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 t="e">
        <f t="shared" si="18"/>
        <v>#N/A</v>
      </c>
      <c r="H240" t="e">
        <f t="shared" si="19"/>
        <v>#N/A</v>
      </c>
    </row>
    <row r="241" spans="1:8" x14ac:dyDescent="0.2">
      <c r="A241" t="s">
        <v>77</v>
      </c>
      <c r="B241" t="e">
        <f>VLOOKUP(A241,Sentiment!A:B,2,FALSE)</f>
        <v>#N/A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 t="e">
        <f t="shared" si="18"/>
        <v>#N/A</v>
      </c>
      <c r="H241" t="e">
        <f t="shared" si="19"/>
        <v>#N/A</v>
      </c>
    </row>
    <row r="242" spans="1:8" x14ac:dyDescent="0.2">
      <c r="A242" t="s">
        <v>78</v>
      </c>
      <c r="B242" t="e">
        <f>VLOOKUP(A242,Sentiment!A:B,2,FALSE)</f>
        <v>#N/A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 t="e">
        <f t="shared" si="18"/>
        <v>#N/A</v>
      </c>
      <c r="H242" t="e">
        <f t="shared" si="19"/>
        <v>#N/A</v>
      </c>
    </row>
    <row r="243" spans="1:8" x14ac:dyDescent="0.2">
      <c r="A243" t="s">
        <v>79</v>
      </c>
      <c r="B243" t="e">
        <f>VLOOKUP(A243,Sentiment!A:B,2,FALSE)</f>
        <v>#N/A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 t="e">
        <f t="shared" si="18"/>
        <v>#N/A</v>
      </c>
      <c r="H243" t="e">
        <f t="shared" si="19"/>
        <v>#N/A</v>
      </c>
    </row>
    <row r="244" spans="1:8" x14ac:dyDescent="0.2">
      <c r="A244" t="s">
        <v>81</v>
      </c>
      <c r="B244" t="e">
        <f>VLOOKUP(A244,Sentiment!A:B,2,FALSE)</f>
        <v>#N/A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 t="e">
        <f t="shared" si="18"/>
        <v>#N/A</v>
      </c>
      <c r="H244" t="e">
        <f t="shared" si="19"/>
        <v>#N/A</v>
      </c>
    </row>
    <row r="245" spans="1:8" x14ac:dyDescent="0.2">
      <c r="A245" t="s">
        <v>547</v>
      </c>
      <c r="B245" t="e">
        <f>VLOOKUP(A245,Sentiment!A:B,2,FALSE)</f>
        <v>#N/A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 t="e">
        <f t="shared" si="18"/>
        <v>#N/A</v>
      </c>
      <c r="H245" t="e">
        <f t="shared" si="19"/>
        <v>#N/A</v>
      </c>
    </row>
    <row r="246" spans="1:8" x14ac:dyDescent="0.2">
      <c r="A246" t="s">
        <v>548</v>
      </c>
      <c r="B246" t="e">
        <f>VLOOKUP(A246,Sentiment!A:B,2,FALSE)</f>
        <v>#N/A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 t="e">
        <f t="shared" si="18"/>
        <v>#N/A</v>
      </c>
      <c r="H246" t="e">
        <f t="shared" si="19"/>
        <v>#N/A</v>
      </c>
    </row>
    <row r="247" spans="1:8" x14ac:dyDescent="0.2">
      <c r="A247" t="s">
        <v>797</v>
      </c>
      <c r="B247" t="e">
        <f>VLOOKUP(A247,Sentiment!A:B,2,FALSE)</f>
        <v>#N/A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 t="e">
        <f t="shared" si="18"/>
        <v>#N/A</v>
      </c>
      <c r="H247" t="e">
        <f t="shared" si="19"/>
        <v>#N/A</v>
      </c>
    </row>
    <row r="248" spans="1:8" x14ac:dyDescent="0.2">
      <c r="A248" t="s">
        <v>83</v>
      </c>
      <c r="B248" t="e">
        <f>VLOOKUP(A248,Sentiment!A:B,2,FALSE)</f>
        <v>#N/A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>
        <f t="shared" si="18"/>
        <v>0.105320962951776</v>
      </c>
      <c r="H248">
        <f t="shared" si="19"/>
        <v>0.105320962951776</v>
      </c>
    </row>
    <row r="249" spans="1:8" x14ac:dyDescent="0.2">
      <c r="A249" t="s">
        <v>84</v>
      </c>
      <c r="B249" t="e">
        <f>VLOOKUP(A249,Sentiment!A:B,2,FALSE)</f>
        <v>#N/A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>
        <f t="shared" si="18"/>
        <v>0.202777777777777</v>
      </c>
      <c r="H249">
        <f t="shared" si="19"/>
        <v>0.202777777777777</v>
      </c>
    </row>
    <row r="250" spans="1:8" x14ac:dyDescent="0.2">
      <c r="A250" t="s">
        <v>549</v>
      </c>
      <c r="B250" t="e">
        <f>VLOOKUP(A250,Sentiment!A:B,2,FALSE)</f>
        <v>#N/A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>
        <f t="shared" si="18"/>
        <v>0.101940627969591</v>
      </c>
      <c r="H250">
        <f t="shared" si="19"/>
        <v>0.101940627969591</v>
      </c>
    </row>
    <row r="251" spans="1:8" x14ac:dyDescent="0.2">
      <c r="A251" t="s">
        <v>85</v>
      </c>
      <c r="B251" t="e">
        <f>VLOOKUP(A251,Sentiment!A:B,2,FALSE)</f>
        <v>#N/A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 t="e">
        <f t="shared" si="18"/>
        <v>#N/A</v>
      </c>
      <c r="H251" t="e">
        <f t="shared" si="19"/>
        <v>#N/A</v>
      </c>
    </row>
    <row r="252" spans="1:8" x14ac:dyDescent="0.2">
      <c r="A252" t="s">
        <v>550</v>
      </c>
      <c r="B252" t="e">
        <f>VLOOKUP(A252,Sentiment!A:B,2,FALSE)</f>
        <v>#N/A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 t="e">
        <f t="shared" si="18"/>
        <v>#N/A</v>
      </c>
      <c r="H252" t="e">
        <f t="shared" si="19"/>
        <v>#N/A</v>
      </c>
    </row>
    <row r="253" spans="1:8" x14ac:dyDescent="0.2">
      <c r="A253" t="s">
        <v>798</v>
      </c>
      <c r="B253" t="e">
        <f>VLOOKUP(A253,Sentiment!A:B,2,FALSE)</f>
        <v>#N/A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 t="e">
        <f t="shared" si="18"/>
        <v>#N/A</v>
      </c>
      <c r="H253" t="e">
        <f t="shared" si="19"/>
        <v>#N/A</v>
      </c>
    </row>
    <row r="254" spans="1:8" x14ac:dyDescent="0.2">
      <c r="A254" t="s">
        <v>799</v>
      </c>
      <c r="B254" t="e">
        <f>VLOOKUP(A254,Sentiment!A:B,2,FALSE)</f>
        <v>#N/A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 t="e">
        <f t="shared" si="18"/>
        <v>#N/A</v>
      </c>
      <c r="H254" t="e">
        <f t="shared" si="19"/>
        <v>#N/A</v>
      </c>
    </row>
    <row r="255" spans="1:8" x14ac:dyDescent="0.2">
      <c r="A255" t="s">
        <v>86</v>
      </c>
      <c r="B255" t="e">
        <f>VLOOKUP(A255,Sentiment!A:B,2,FALSE)</f>
        <v>#N/A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 t="e">
        <f t="shared" si="18"/>
        <v>#N/A</v>
      </c>
      <c r="H255" t="e">
        <f t="shared" si="19"/>
        <v>#N/A</v>
      </c>
    </row>
    <row r="256" spans="1:8" x14ac:dyDescent="0.2">
      <c r="A256" t="s">
        <v>87</v>
      </c>
      <c r="B256" t="e">
        <f>VLOOKUP(A256,Sentiment!A:B,2,FALSE)</f>
        <v>#N/A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 t="e">
        <f t="shared" si="18"/>
        <v>#N/A</v>
      </c>
      <c r="H256" t="e">
        <f t="shared" si="19"/>
        <v>#N/A</v>
      </c>
    </row>
    <row r="257" spans="1:8" x14ac:dyDescent="0.2">
      <c r="A257" t="s">
        <v>552</v>
      </c>
      <c r="B257" t="e">
        <f>VLOOKUP(A257,Sentiment!A:B,2,FALSE)</f>
        <v>#N/A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 t="e">
        <f t="shared" si="18"/>
        <v>#N/A</v>
      </c>
      <c r="H257" t="e">
        <f t="shared" si="19"/>
        <v>#N/A</v>
      </c>
    </row>
    <row r="258" spans="1:8" x14ac:dyDescent="0.2">
      <c r="A258" t="s">
        <v>553</v>
      </c>
      <c r="B258" t="e">
        <f>VLOOKUP(A258,Sentiment!A:B,2,FALSE)</f>
        <v>#N/A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 t="e">
        <f t="shared" ref="G258:G321" si="23">H258/F258</f>
        <v>#N/A</v>
      </c>
      <c r="H258" t="e">
        <f t="shared" ref="H258:H321" si="24">IF(F258&lt;&gt;0, SUMIF(A:A,"*"&amp;E258&amp;"*",B:B), 0)</f>
        <v>#N/A</v>
      </c>
    </row>
    <row r="259" spans="1:8" x14ac:dyDescent="0.2">
      <c r="A259" t="s">
        <v>88</v>
      </c>
      <c r="B259" t="e">
        <f>VLOOKUP(A259,Sentiment!A:B,2,FALSE)</f>
        <v>#N/A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 t="e">
        <f t="shared" si="23"/>
        <v>#N/A</v>
      </c>
      <c r="H259" t="e">
        <f t="shared" si="24"/>
        <v>#N/A</v>
      </c>
    </row>
    <row r="260" spans="1:8" x14ac:dyDescent="0.2">
      <c r="A260" t="s">
        <v>555</v>
      </c>
      <c r="B260" t="e">
        <f>VLOOKUP(A260,Sentiment!A:B,2,FALSE)</f>
        <v>#N/A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 t="e">
        <f t="shared" si="23"/>
        <v>#N/A</v>
      </c>
      <c r="H260" t="e">
        <f t="shared" si="24"/>
        <v>#N/A</v>
      </c>
    </row>
    <row r="261" spans="1:8" x14ac:dyDescent="0.2">
      <c r="A261" t="s">
        <v>89</v>
      </c>
      <c r="B261" t="e">
        <f>VLOOKUP(A261,Sentiment!A:B,2,FALSE)</f>
        <v>#N/A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 t="e">
        <f t="shared" si="23"/>
        <v>#N/A</v>
      </c>
      <c r="H261" t="e">
        <f t="shared" si="24"/>
        <v>#N/A</v>
      </c>
    </row>
    <row r="262" spans="1:8" x14ac:dyDescent="0.2">
      <c r="A262" t="s">
        <v>801</v>
      </c>
      <c r="B262" t="e">
        <f>VLOOKUP(A262,Sentiment!A:B,2,FALSE)</f>
        <v>#N/A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 t="e">
        <f t="shared" si="23"/>
        <v>#N/A</v>
      </c>
      <c r="H262" t="e">
        <f t="shared" si="24"/>
        <v>#N/A</v>
      </c>
    </row>
    <row r="263" spans="1:8" x14ac:dyDescent="0.2">
      <c r="A263" t="s">
        <v>802</v>
      </c>
      <c r="B263" t="e">
        <f>VLOOKUP(A263,Sentiment!A:B,2,FALSE)</f>
        <v>#N/A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>
        <f t="shared" si="23"/>
        <v>0.12754629629629599</v>
      </c>
      <c r="H263">
        <f t="shared" si="24"/>
        <v>0.12754629629629599</v>
      </c>
    </row>
    <row r="264" spans="1:8" x14ac:dyDescent="0.2">
      <c r="A264" t="s">
        <v>805</v>
      </c>
      <c r="B264" t="e">
        <f>VLOOKUP(A264,Sentiment!A:B,2,FALSE)</f>
        <v>#N/A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 t="e">
        <f t="shared" si="23"/>
        <v>#N/A</v>
      </c>
      <c r="H264" t="e">
        <f t="shared" si="24"/>
        <v>#N/A</v>
      </c>
    </row>
    <row r="265" spans="1:8" x14ac:dyDescent="0.2">
      <c r="A265" t="s">
        <v>557</v>
      </c>
      <c r="B265" t="e">
        <f>VLOOKUP(A265,Sentiment!A:B,2,FALSE)</f>
        <v>#N/A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 t="e">
        <f t="shared" si="23"/>
        <v>#N/A</v>
      </c>
      <c r="H265" t="e">
        <f t="shared" si="24"/>
        <v>#N/A</v>
      </c>
    </row>
    <row r="266" spans="1:8" x14ac:dyDescent="0.2">
      <c r="A266" t="s">
        <v>92</v>
      </c>
      <c r="B266" t="e">
        <f>VLOOKUP(A266,Sentiment!A:B,2,FALSE)</f>
        <v>#N/A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 t="e">
        <f t="shared" si="23"/>
        <v>#N/A</v>
      </c>
      <c r="H266" t="e">
        <f t="shared" si="24"/>
        <v>#N/A</v>
      </c>
    </row>
    <row r="267" spans="1:8" x14ac:dyDescent="0.2">
      <c r="A267" t="s">
        <v>808</v>
      </c>
      <c r="B267" t="e">
        <f>VLOOKUP(A267,Sentiment!A:B,2,FALSE)</f>
        <v>#N/A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 t="e">
        <f t="shared" si="23"/>
        <v>#N/A</v>
      </c>
      <c r="H267" t="e">
        <f t="shared" si="24"/>
        <v>#N/A</v>
      </c>
    </row>
    <row r="268" spans="1:8" x14ac:dyDescent="0.2">
      <c r="A268" t="s">
        <v>810</v>
      </c>
      <c r="B268" t="e">
        <f>VLOOKUP(A268,Sentiment!A:B,2,FALSE)</f>
        <v>#N/A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 t="e">
        <f t="shared" si="23"/>
        <v>#N/A</v>
      </c>
      <c r="H268" t="e">
        <f t="shared" si="24"/>
        <v>#N/A</v>
      </c>
    </row>
    <row r="269" spans="1:8" x14ac:dyDescent="0.2">
      <c r="A269" t="s">
        <v>811</v>
      </c>
      <c r="B269" t="e">
        <f>VLOOKUP(A269,Sentiment!A:B,2,FALSE)</f>
        <v>#N/A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 t="e">
        <f t="shared" si="23"/>
        <v>#N/A</v>
      </c>
      <c r="H269" t="e">
        <f t="shared" si="24"/>
        <v>#N/A</v>
      </c>
    </row>
    <row r="270" spans="1:8" x14ac:dyDescent="0.2">
      <c r="A270" t="s">
        <v>812</v>
      </c>
      <c r="B270" t="e">
        <f>VLOOKUP(A270,Sentiment!A:B,2,FALSE)</f>
        <v>#N/A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 t="e">
        <f t="shared" si="23"/>
        <v>#N/A</v>
      </c>
      <c r="H270" t="e">
        <f t="shared" si="24"/>
        <v>#N/A</v>
      </c>
    </row>
    <row r="271" spans="1:8" x14ac:dyDescent="0.2">
      <c r="A271" t="s">
        <v>813</v>
      </c>
      <c r="B271" t="e">
        <f>VLOOKUP(A271,Sentiment!A:B,2,FALSE)</f>
        <v>#N/A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 t="e">
        <f t="shared" si="23"/>
        <v>#N/A</v>
      </c>
      <c r="H271" t="e">
        <f t="shared" si="24"/>
        <v>#N/A</v>
      </c>
    </row>
    <row r="272" spans="1:8" x14ac:dyDescent="0.2">
      <c r="A272" t="s">
        <v>817</v>
      </c>
      <c r="B272" t="e">
        <f>VLOOKUP(A272,Sentiment!A:B,2,FALSE)</f>
        <v>#N/A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 t="e">
        <f t="shared" si="23"/>
        <v>#N/A</v>
      </c>
      <c r="H272" t="e">
        <f t="shared" si="24"/>
        <v>#N/A</v>
      </c>
    </row>
    <row r="273" spans="1:8" x14ac:dyDescent="0.2">
      <c r="A273" t="s">
        <v>819</v>
      </c>
      <c r="B273">
        <f>VLOOKUP(A273,Sentiment!A:B,2,FALSE)</f>
        <v>0.31270703933747401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 t="e">
        <f t="shared" si="23"/>
        <v>#N/A</v>
      </c>
      <c r="H273" t="e">
        <f t="shared" si="24"/>
        <v>#N/A</v>
      </c>
    </row>
    <row r="274" spans="1:8" x14ac:dyDescent="0.2">
      <c r="A274" t="s">
        <v>820</v>
      </c>
      <c r="B274" t="e">
        <f>VLOOKUP(A274,Sentiment!A:B,2,FALSE)</f>
        <v>#N/A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 t="e">
        <f t="shared" si="23"/>
        <v>#N/A</v>
      </c>
      <c r="H274" t="e">
        <f t="shared" si="24"/>
        <v>#N/A</v>
      </c>
    </row>
    <row r="275" spans="1:8" x14ac:dyDescent="0.2">
      <c r="A275" t="s">
        <v>821</v>
      </c>
      <c r="B275" t="e">
        <f>VLOOKUP(A275,Sentiment!A:B,2,FALSE)</f>
        <v>#N/A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 t="e">
        <f t="shared" si="23"/>
        <v>#N/A</v>
      </c>
      <c r="H275" t="e">
        <f t="shared" si="24"/>
        <v>#N/A</v>
      </c>
    </row>
    <row r="276" spans="1:8" x14ac:dyDescent="0.2">
      <c r="A276" t="s">
        <v>822</v>
      </c>
      <c r="B276" t="e">
        <f>VLOOKUP(A276,Sentiment!A:B,2,FALSE)</f>
        <v>#N/A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 t="e">
        <f t="shared" si="23"/>
        <v>#N/A</v>
      </c>
      <c r="H276" t="e">
        <f t="shared" si="24"/>
        <v>#N/A</v>
      </c>
    </row>
    <row r="277" spans="1:8" x14ac:dyDescent="0.2">
      <c r="A277" t="s">
        <v>823</v>
      </c>
      <c r="B277" t="e">
        <f>VLOOKUP(A277,Sentiment!A:B,2,FALSE)</f>
        <v>#N/A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 t="e">
        <f t="shared" si="23"/>
        <v>#N/A</v>
      </c>
      <c r="H277" t="e">
        <f t="shared" si="24"/>
        <v>#N/A</v>
      </c>
    </row>
    <row r="278" spans="1:8" x14ac:dyDescent="0.2">
      <c r="A278" t="s">
        <v>93</v>
      </c>
      <c r="B278" t="e">
        <f>VLOOKUP(A278,Sentiment!A:B,2,FALSE)</f>
        <v>#N/A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 t="e">
        <f t="shared" si="23"/>
        <v>#N/A</v>
      </c>
      <c r="H278" t="e">
        <f t="shared" si="24"/>
        <v>#N/A</v>
      </c>
    </row>
    <row r="279" spans="1:8" x14ac:dyDescent="0.2">
      <c r="A279" t="s">
        <v>95</v>
      </c>
      <c r="B279" t="e">
        <f>VLOOKUP(A279,Sentiment!A:B,2,FALSE)</f>
        <v>#N/A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 t="e">
        <f t="shared" si="23"/>
        <v>#N/A</v>
      </c>
      <c r="H279" t="e">
        <f t="shared" si="24"/>
        <v>#N/A</v>
      </c>
    </row>
    <row r="280" spans="1:8" x14ac:dyDescent="0.2">
      <c r="A280" t="s">
        <v>96</v>
      </c>
      <c r="B280" t="e">
        <f>VLOOKUP(A280,Sentiment!A:B,2,FALSE)</f>
        <v>#N/A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 t="e">
        <f t="shared" si="23"/>
        <v>#N/A</v>
      </c>
      <c r="H280" t="e">
        <f t="shared" si="24"/>
        <v>#N/A</v>
      </c>
    </row>
    <row r="281" spans="1:8" x14ac:dyDescent="0.2">
      <c r="A281" t="s">
        <v>559</v>
      </c>
      <c r="B281" t="e">
        <f>VLOOKUP(A281,Sentiment!A:B,2,FALSE)</f>
        <v>#N/A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 t="e">
        <f t="shared" si="23"/>
        <v>#N/A</v>
      </c>
      <c r="H281" t="e">
        <f t="shared" si="24"/>
        <v>#N/A</v>
      </c>
    </row>
    <row r="282" spans="1:8" x14ac:dyDescent="0.2">
      <c r="A282" t="s">
        <v>560</v>
      </c>
      <c r="B282" t="e">
        <f>VLOOKUP(A282,Sentiment!A:B,2,FALSE)</f>
        <v>#N/A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 t="e">
        <f t="shared" si="23"/>
        <v>#N/A</v>
      </c>
      <c r="H282" t="e">
        <f t="shared" si="24"/>
        <v>#N/A</v>
      </c>
    </row>
    <row r="283" spans="1:8" x14ac:dyDescent="0.2">
      <c r="A283" t="s">
        <v>561</v>
      </c>
      <c r="B283" t="e">
        <f>VLOOKUP(A283,Sentiment!A:B,2,FALSE)</f>
        <v>#N/A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 t="e">
        <f t="shared" si="23"/>
        <v>#N/A</v>
      </c>
      <c r="H283" t="e">
        <f t="shared" si="24"/>
        <v>#N/A</v>
      </c>
    </row>
    <row r="284" spans="1:8" x14ac:dyDescent="0.2">
      <c r="A284" t="s">
        <v>562</v>
      </c>
      <c r="B284" t="e">
        <f>VLOOKUP(A284,Sentiment!A:B,2,FALSE)</f>
        <v>#N/A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 t="e">
        <f t="shared" si="23"/>
        <v>#N/A</v>
      </c>
      <c r="H284" t="e">
        <f t="shared" si="24"/>
        <v>#N/A</v>
      </c>
    </row>
    <row r="285" spans="1:8" x14ac:dyDescent="0.2">
      <c r="A285" t="s">
        <v>564</v>
      </c>
      <c r="B285" t="e">
        <f>VLOOKUP(A285,Sentiment!A:B,2,FALSE)</f>
        <v>#N/A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 t="e">
        <f t="shared" si="23"/>
        <v>#N/A</v>
      </c>
      <c r="H285" t="e">
        <f t="shared" si="24"/>
        <v>#N/A</v>
      </c>
    </row>
    <row r="286" spans="1:8" x14ac:dyDescent="0.2">
      <c r="A286" t="s">
        <v>565</v>
      </c>
      <c r="B286" t="e">
        <f>VLOOKUP(A286,Sentiment!A:B,2,FALSE)</f>
        <v>#N/A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 t="e">
        <f t="shared" si="23"/>
        <v>#N/A</v>
      </c>
      <c r="H286" t="e">
        <f t="shared" si="24"/>
        <v>#N/A</v>
      </c>
    </row>
    <row r="287" spans="1:8" x14ac:dyDescent="0.2">
      <c r="A287" t="s">
        <v>825</v>
      </c>
      <c r="B287" t="e">
        <f>VLOOKUP(A287,Sentiment!A:B,2,FALSE)</f>
        <v>#N/A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 t="e">
        <f t="shared" si="23"/>
        <v>#N/A</v>
      </c>
      <c r="H287" t="e">
        <f t="shared" si="24"/>
        <v>#N/A</v>
      </c>
    </row>
    <row r="288" spans="1:8" x14ac:dyDescent="0.2">
      <c r="A288" t="s">
        <v>828</v>
      </c>
      <c r="B288" t="e">
        <f>VLOOKUP(A288,Sentiment!A:B,2,FALSE)</f>
        <v>#N/A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 t="e">
        <f t="shared" si="23"/>
        <v>#N/A</v>
      </c>
      <c r="H288" t="e">
        <f t="shared" si="24"/>
        <v>#N/A</v>
      </c>
    </row>
    <row r="289" spans="1:8" x14ac:dyDescent="0.2">
      <c r="A289" t="s">
        <v>829</v>
      </c>
      <c r="B289" t="e">
        <f>VLOOKUP(A289,Sentiment!A:B,2,FALSE)</f>
        <v>#N/A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 t="e">
        <f t="shared" si="23"/>
        <v>#N/A</v>
      </c>
      <c r="H289" t="e">
        <f t="shared" si="24"/>
        <v>#N/A</v>
      </c>
    </row>
    <row r="290" spans="1:8" x14ac:dyDescent="0.2">
      <c r="A290" t="s">
        <v>830</v>
      </c>
      <c r="B290" t="e">
        <f>VLOOKUP(A290,Sentiment!A:B,2,FALSE)</f>
        <v>#N/A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 t="e">
        <f t="shared" si="23"/>
        <v>#N/A</v>
      </c>
      <c r="H290" t="e">
        <f t="shared" si="24"/>
        <v>#N/A</v>
      </c>
    </row>
    <row r="291" spans="1:8" x14ac:dyDescent="0.2">
      <c r="A291" t="s">
        <v>831</v>
      </c>
      <c r="B291" t="e">
        <f>VLOOKUP(A291,Sentiment!A:B,2,FALSE)</f>
        <v>#N/A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 t="e">
        <f t="shared" si="23"/>
        <v>#N/A</v>
      </c>
      <c r="H291" t="e">
        <f t="shared" si="24"/>
        <v>#N/A</v>
      </c>
    </row>
    <row r="292" spans="1:8" x14ac:dyDescent="0.2">
      <c r="A292" t="s">
        <v>832</v>
      </c>
      <c r="B292" t="e">
        <f>VLOOKUP(A292,Sentiment!A:B,2,FALSE)</f>
        <v>#N/A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 t="e">
        <f t="shared" si="23"/>
        <v>#N/A</v>
      </c>
      <c r="H292" t="e">
        <f t="shared" si="24"/>
        <v>#N/A</v>
      </c>
    </row>
    <row r="293" spans="1:8" x14ac:dyDescent="0.2">
      <c r="A293" t="s">
        <v>833</v>
      </c>
      <c r="B293" t="e">
        <f>VLOOKUP(A293,Sentiment!A:B,2,FALSE)</f>
        <v>#N/A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 t="e">
        <f t="shared" si="23"/>
        <v>#N/A</v>
      </c>
      <c r="H293" t="e">
        <f t="shared" si="24"/>
        <v>#N/A</v>
      </c>
    </row>
    <row r="294" spans="1:8" x14ac:dyDescent="0.2">
      <c r="A294" t="s">
        <v>99</v>
      </c>
      <c r="B294" t="e">
        <f>VLOOKUP(A294,Sentiment!A:B,2,FALSE)</f>
        <v>#N/A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 t="e">
        <f t="shared" si="23"/>
        <v>#N/A</v>
      </c>
      <c r="H294" t="e">
        <f t="shared" si="24"/>
        <v>#N/A</v>
      </c>
    </row>
    <row r="295" spans="1:8" x14ac:dyDescent="0.2">
      <c r="A295" t="s">
        <v>100</v>
      </c>
      <c r="B295" t="e">
        <f>VLOOKUP(A295,Sentiment!A:B,2,FALSE)</f>
        <v>#N/A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 t="e">
        <f t="shared" si="23"/>
        <v>#N/A</v>
      </c>
      <c r="H295" t="e">
        <f t="shared" si="24"/>
        <v>#N/A</v>
      </c>
    </row>
    <row r="296" spans="1:8" x14ac:dyDescent="0.2">
      <c r="A296" t="s">
        <v>101</v>
      </c>
      <c r="B296" t="e">
        <f>VLOOKUP(A296,Sentiment!A:B,2,FALSE)</f>
        <v>#N/A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 t="e">
        <f t="shared" si="23"/>
        <v>#N/A</v>
      </c>
      <c r="H296" t="e">
        <f t="shared" si="24"/>
        <v>#N/A</v>
      </c>
    </row>
    <row r="297" spans="1:8" x14ac:dyDescent="0.2">
      <c r="A297" t="s">
        <v>834</v>
      </c>
      <c r="B297" t="e">
        <f>VLOOKUP(A297,Sentiment!A:B,2,FALSE)</f>
        <v>#N/A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>
        <f t="shared" si="23"/>
        <v>2.20338983050847E-2</v>
      </c>
      <c r="H297">
        <f t="shared" si="24"/>
        <v>2.20338983050847E-2</v>
      </c>
    </row>
    <row r="298" spans="1:8" x14ac:dyDescent="0.2">
      <c r="A298" t="s">
        <v>836</v>
      </c>
      <c r="B298" t="e">
        <f>VLOOKUP(A298,Sentiment!A:B,2,FALSE)</f>
        <v>#N/A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 t="e">
        <f t="shared" si="23"/>
        <v>#N/A</v>
      </c>
      <c r="H298" t="e">
        <f t="shared" si="24"/>
        <v>#N/A</v>
      </c>
    </row>
    <row r="299" spans="1:8" x14ac:dyDescent="0.2">
      <c r="A299" t="s">
        <v>102</v>
      </c>
      <c r="B299" t="e">
        <f>VLOOKUP(A299,Sentiment!A:B,2,FALSE)</f>
        <v>#N/A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 t="e">
        <f t="shared" si="23"/>
        <v>#N/A</v>
      </c>
      <c r="H299" t="e">
        <f t="shared" si="24"/>
        <v>#N/A</v>
      </c>
    </row>
    <row r="300" spans="1:8" x14ac:dyDescent="0.2">
      <c r="A300" t="s">
        <v>103</v>
      </c>
      <c r="B300" t="e">
        <f>VLOOKUP(A300,Sentiment!A:B,2,FALSE)</f>
        <v>#N/A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>
        <f t="shared" si="23"/>
        <v>9.6666666666666595E-2</v>
      </c>
      <c r="H300">
        <f t="shared" si="24"/>
        <v>9.6666666666666595E-2</v>
      </c>
    </row>
    <row r="301" spans="1:8" x14ac:dyDescent="0.2">
      <c r="A301" t="s">
        <v>104</v>
      </c>
      <c r="B301" t="e">
        <f>VLOOKUP(A301,Sentiment!A:B,2,FALSE)</f>
        <v>#N/A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 t="e">
        <f t="shared" si="23"/>
        <v>#N/A</v>
      </c>
      <c r="H301" t="e">
        <f t="shared" si="24"/>
        <v>#N/A</v>
      </c>
    </row>
    <row r="302" spans="1:8" x14ac:dyDescent="0.2">
      <c r="A302" t="s">
        <v>566</v>
      </c>
      <c r="B302" t="e">
        <f>VLOOKUP(A302,Sentiment!A:B,2,FALSE)</f>
        <v>#N/A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 t="e">
        <f t="shared" si="23"/>
        <v>#N/A</v>
      </c>
      <c r="H302" t="e">
        <f t="shared" si="24"/>
        <v>#N/A</v>
      </c>
    </row>
    <row r="303" spans="1:8" x14ac:dyDescent="0.2">
      <c r="A303" t="s">
        <v>838</v>
      </c>
      <c r="B303" t="e">
        <f>VLOOKUP(A303,Sentiment!A:B,2,FALSE)</f>
        <v>#N/A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 t="e">
        <f t="shared" si="23"/>
        <v>#N/A</v>
      </c>
      <c r="H303" t="e">
        <f t="shared" si="24"/>
        <v>#N/A</v>
      </c>
    </row>
    <row r="304" spans="1:8" x14ac:dyDescent="0.2">
      <c r="A304" t="s">
        <v>567</v>
      </c>
      <c r="B304" t="e">
        <f>VLOOKUP(A304,Sentiment!A:B,2,FALSE)</f>
        <v>#N/A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 t="e">
        <f t="shared" si="23"/>
        <v>#N/A</v>
      </c>
      <c r="H304" t="e">
        <f t="shared" si="24"/>
        <v>#N/A</v>
      </c>
    </row>
    <row r="305" spans="1:8" x14ac:dyDescent="0.2">
      <c r="A305" t="s">
        <v>105</v>
      </c>
      <c r="B305" t="e">
        <f>VLOOKUP(A305,Sentiment!A:B,2,FALSE)</f>
        <v>#N/A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 t="e">
        <f t="shared" si="23"/>
        <v>#N/A</v>
      </c>
      <c r="H305" t="e">
        <f t="shared" si="24"/>
        <v>#N/A</v>
      </c>
    </row>
    <row r="306" spans="1:8" x14ac:dyDescent="0.2">
      <c r="A306" t="s">
        <v>568</v>
      </c>
      <c r="B306" t="e">
        <f>VLOOKUP(A306,Sentiment!A:B,2,FALSE)</f>
        <v>#N/A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>
        <f t="shared" si="23"/>
        <v>4.4563279857397498E-3</v>
      </c>
      <c r="H306">
        <f t="shared" si="24"/>
        <v>4.4563279857397498E-3</v>
      </c>
    </row>
    <row r="307" spans="1:8" x14ac:dyDescent="0.2">
      <c r="A307" t="s">
        <v>839</v>
      </c>
      <c r="B307" t="e">
        <f>VLOOKUP(A307,Sentiment!A:B,2,FALSE)</f>
        <v>#N/A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 t="e">
        <f t="shared" si="23"/>
        <v>#N/A</v>
      </c>
      <c r="H307" t="e">
        <f t="shared" si="24"/>
        <v>#N/A</v>
      </c>
    </row>
    <row r="308" spans="1:8" x14ac:dyDescent="0.2">
      <c r="A308" t="s">
        <v>569</v>
      </c>
      <c r="B308" t="e">
        <f>VLOOKUP(A308,Sentiment!A:B,2,FALSE)</f>
        <v>#N/A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 t="e">
        <f t="shared" si="23"/>
        <v>#N/A</v>
      </c>
      <c r="H308" t="e">
        <f t="shared" si="24"/>
        <v>#N/A</v>
      </c>
    </row>
    <row r="309" spans="1:8" x14ac:dyDescent="0.2">
      <c r="A309" t="s">
        <v>106</v>
      </c>
      <c r="B309" t="e">
        <f>VLOOKUP(A309,Sentiment!A:B,2,FALSE)</f>
        <v>#N/A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 t="e">
        <f t="shared" si="23"/>
        <v>#N/A</v>
      </c>
      <c r="H309" t="e">
        <f t="shared" si="24"/>
        <v>#N/A</v>
      </c>
    </row>
    <row r="310" spans="1:8" x14ac:dyDescent="0.2">
      <c r="A310" t="s">
        <v>107</v>
      </c>
      <c r="B310" t="e">
        <f>VLOOKUP(A310,Sentiment!A:B,2,FALSE)</f>
        <v>#N/A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 t="e">
        <f t="shared" si="23"/>
        <v>#N/A</v>
      </c>
      <c r="H310" t="e">
        <f t="shared" si="24"/>
        <v>#N/A</v>
      </c>
    </row>
    <row r="311" spans="1:8" x14ac:dyDescent="0.2">
      <c r="A311" t="s">
        <v>570</v>
      </c>
      <c r="B311" t="e">
        <f>VLOOKUP(A311,Sentiment!A:B,2,FALSE)</f>
        <v>#N/A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 t="e">
        <f t="shared" si="23"/>
        <v>#N/A</v>
      </c>
      <c r="H311" t="e">
        <f t="shared" si="24"/>
        <v>#N/A</v>
      </c>
    </row>
    <row r="312" spans="1:8" x14ac:dyDescent="0.2">
      <c r="A312" t="s">
        <v>842</v>
      </c>
      <c r="B312" t="e">
        <f>VLOOKUP(A312,Sentiment!A:B,2,FALSE)</f>
        <v>#N/A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 t="e">
        <f t="shared" si="23"/>
        <v>#N/A</v>
      </c>
      <c r="H312" t="e">
        <f t="shared" si="24"/>
        <v>#N/A</v>
      </c>
    </row>
    <row r="313" spans="1:8" x14ac:dyDescent="0.2">
      <c r="A313" t="s">
        <v>109</v>
      </c>
      <c r="B313" t="e">
        <f>VLOOKUP(A313,Sentiment!A:B,2,FALSE)</f>
        <v>#N/A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 t="e">
        <f t="shared" si="23"/>
        <v>#N/A</v>
      </c>
      <c r="H313" t="e">
        <f t="shared" si="24"/>
        <v>#N/A</v>
      </c>
    </row>
    <row r="314" spans="1:8" x14ac:dyDescent="0.2">
      <c r="A314" t="s">
        <v>110</v>
      </c>
      <c r="B314" t="e">
        <f>VLOOKUP(A314,Sentiment!A:B,2,FALSE)</f>
        <v>#N/A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 t="e">
        <f t="shared" si="23"/>
        <v>#N/A</v>
      </c>
      <c r="H314" t="e">
        <f t="shared" si="24"/>
        <v>#N/A</v>
      </c>
    </row>
    <row r="315" spans="1:8" x14ac:dyDescent="0.2">
      <c r="A315" t="s">
        <v>844</v>
      </c>
      <c r="B315" t="e">
        <f>VLOOKUP(A315,Sentiment!A:B,2,FALSE)</f>
        <v>#N/A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 t="e">
        <f t="shared" si="23"/>
        <v>#N/A</v>
      </c>
      <c r="H315" t="e">
        <f t="shared" si="24"/>
        <v>#N/A</v>
      </c>
    </row>
    <row r="316" spans="1:8" x14ac:dyDescent="0.2">
      <c r="A316" t="s">
        <v>112</v>
      </c>
      <c r="B316" t="e">
        <f>VLOOKUP(A316,Sentiment!A:B,2,FALSE)</f>
        <v>#N/A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 t="e">
        <f t="shared" si="23"/>
        <v>#N/A</v>
      </c>
      <c r="H316" t="e">
        <f t="shared" si="24"/>
        <v>#N/A</v>
      </c>
    </row>
    <row r="317" spans="1:8" x14ac:dyDescent="0.2">
      <c r="A317" t="s">
        <v>572</v>
      </c>
      <c r="B317" t="e">
        <f>VLOOKUP(A317,Sentiment!A:B,2,FALSE)</f>
        <v>#N/A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>
        <f t="shared" si="23"/>
        <v>6.1855105678635003E-2</v>
      </c>
      <c r="H317">
        <f t="shared" si="24"/>
        <v>6.1855105678635003E-2</v>
      </c>
    </row>
    <row r="318" spans="1:8" x14ac:dyDescent="0.2">
      <c r="A318" t="s">
        <v>116</v>
      </c>
      <c r="B318" t="e">
        <f>VLOOKUP(A318,Sentiment!A:B,2,FALSE)</f>
        <v>#N/A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 t="e">
        <f t="shared" si="23"/>
        <v>#N/A</v>
      </c>
      <c r="H318" t="e">
        <f t="shared" si="24"/>
        <v>#N/A</v>
      </c>
    </row>
    <row r="319" spans="1:8" x14ac:dyDescent="0.2">
      <c r="A319" t="s">
        <v>117</v>
      </c>
      <c r="B319" t="e">
        <f>VLOOKUP(A319,Sentiment!A:B,2,FALSE)</f>
        <v>#N/A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 t="e">
        <f t="shared" si="23"/>
        <v>#N/A</v>
      </c>
      <c r="H319" t="e">
        <f t="shared" si="24"/>
        <v>#N/A</v>
      </c>
    </row>
    <row r="320" spans="1:8" x14ac:dyDescent="0.2">
      <c r="A320" t="s">
        <v>118</v>
      </c>
      <c r="B320" t="e">
        <f>VLOOKUP(A320,Sentiment!A:B,2,FALSE)</f>
        <v>#N/A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 t="e">
        <f t="shared" si="23"/>
        <v>#N/A</v>
      </c>
      <c r="H320" t="e">
        <f t="shared" si="24"/>
        <v>#N/A</v>
      </c>
    </row>
    <row r="321" spans="1:8" x14ac:dyDescent="0.2">
      <c r="A321" t="s">
        <v>573</v>
      </c>
      <c r="B321" t="e">
        <f>VLOOKUP(A321,Sentiment!A:B,2,FALSE)</f>
        <v>#N/A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 t="e">
        <f t="shared" si="23"/>
        <v>#N/A</v>
      </c>
      <c r="H321" t="e">
        <f t="shared" si="24"/>
        <v>#N/A</v>
      </c>
    </row>
    <row r="322" spans="1:8" x14ac:dyDescent="0.2">
      <c r="A322" t="s">
        <v>847</v>
      </c>
      <c r="B322" t="e">
        <f>VLOOKUP(A322,Sentiment!A:B,2,FALSE)</f>
        <v>#N/A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 t="e">
        <f t="shared" ref="G322:G385" si="28">H322/F322</f>
        <v>#N/A</v>
      </c>
      <c r="H322" t="e">
        <f t="shared" ref="H322:H385" si="29">IF(F322&lt;&gt;0, SUMIF(A:A,"*"&amp;E322&amp;"*",B:B), 0)</f>
        <v>#N/A</v>
      </c>
    </row>
    <row r="323" spans="1:8" x14ac:dyDescent="0.2">
      <c r="A323" t="s">
        <v>574</v>
      </c>
      <c r="B323" t="e">
        <f>VLOOKUP(A323,Sentiment!A:B,2,FALSE)</f>
        <v>#N/A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 t="e">
        <f t="shared" si="28"/>
        <v>#N/A</v>
      </c>
      <c r="H323" t="e">
        <f t="shared" si="29"/>
        <v>#N/A</v>
      </c>
    </row>
    <row r="324" spans="1:8" x14ac:dyDescent="0.2">
      <c r="A324" t="s">
        <v>119</v>
      </c>
      <c r="B324" t="e">
        <f>VLOOKUP(A324,Sentiment!A:B,2,FALSE)</f>
        <v>#N/A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 t="e">
        <f t="shared" si="28"/>
        <v>#N/A</v>
      </c>
      <c r="H324" t="e">
        <f t="shared" si="29"/>
        <v>#N/A</v>
      </c>
    </row>
    <row r="325" spans="1:8" x14ac:dyDescent="0.2">
      <c r="A325" t="s">
        <v>848</v>
      </c>
      <c r="B325" t="e">
        <f>VLOOKUP(A325,Sentiment!A:B,2,FALSE)</f>
        <v>#N/A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 t="e">
        <f t="shared" si="28"/>
        <v>#N/A</v>
      </c>
      <c r="H325" t="e">
        <f t="shared" si="29"/>
        <v>#N/A</v>
      </c>
    </row>
    <row r="326" spans="1:8" x14ac:dyDescent="0.2">
      <c r="A326" t="s">
        <v>849</v>
      </c>
      <c r="B326">
        <f>VLOOKUP(A326,Sentiment!A:B,2,FALSE)</f>
        <v>0.23757774792257499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 t="e">
        <f t="shared" si="28"/>
        <v>#N/A</v>
      </c>
      <c r="H326" t="e">
        <f t="shared" si="29"/>
        <v>#N/A</v>
      </c>
    </row>
    <row r="327" spans="1:8" x14ac:dyDescent="0.2">
      <c r="A327" t="s">
        <v>121</v>
      </c>
      <c r="B327" t="e">
        <f>VLOOKUP(A327,Sentiment!A:B,2,FALSE)</f>
        <v>#N/A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 t="e">
        <f t="shared" si="28"/>
        <v>#N/A</v>
      </c>
      <c r="H327" t="e">
        <f t="shared" si="29"/>
        <v>#N/A</v>
      </c>
    </row>
    <row r="328" spans="1:8" x14ac:dyDescent="0.2">
      <c r="A328" t="s">
        <v>851</v>
      </c>
      <c r="B328" t="e">
        <f>VLOOKUP(A328,Sentiment!A:B,2,FALSE)</f>
        <v>#N/A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 t="e">
        <f t="shared" si="28"/>
        <v>#N/A</v>
      </c>
      <c r="H328" t="e">
        <f t="shared" si="29"/>
        <v>#N/A</v>
      </c>
    </row>
    <row r="329" spans="1:8" x14ac:dyDescent="0.2">
      <c r="A329" t="s">
        <v>853</v>
      </c>
      <c r="B329" t="e">
        <f>VLOOKUP(A329,Sentiment!A:B,2,FALSE)</f>
        <v>#N/A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 t="e">
        <f t="shared" si="28"/>
        <v>#N/A</v>
      </c>
      <c r="H329" t="e">
        <f t="shared" si="29"/>
        <v>#N/A</v>
      </c>
    </row>
    <row r="330" spans="1:8" x14ac:dyDescent="0.2">
      <c r="A330" t="s">
        <v>575</v>
      </c>
      <c r="B330" t="e">
        <f>VLOOKUP(A330,Sentiment!A:B,2,FALSE)</f>
        <v>#N/A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>
        <f t="shared" si="28"/>
        <v>0.37608695652173901</v>
      </c>
      <c r="H330">
        <f t="shared" si="29"/>
        <v>0.37608695652173901</v>
      </c>
    </row>
    <row r="331" spans="1:8" x14ac:dyDescent="0.2">
      <c r="A331" t="s">
        <v>854</v>
      </c>
      <c r="B331" t="e">
        <f>VLOOKUP(A331,Sentiment!A:B,2,FALSE)</f>
        <v>#N/A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 t="e">
        <f t="shared" si="28"/>
        <v>#N/A</v>
      </c>
      <c r="H331" t="e">
        <f t="shared" si="29"/>
        <v>#N/A</v>
      </c>
    </row>
    <row r="332" spans="1:8" x14ac:dyDescent="0.2">
      <c r="A332" t="s">
        <v>123</v>
      </c>
      <c r="B332" t="e">
        <f>VLOOKUP(A332,Sentiment!A:B,2,FALSE)</f>
        <v>#N/A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>
        <f t="shared" si="28"/>
        <v>1.8910256410256399E-2</v>
      </c>
      <c r="H332">
        <f t="shared" si="29"/>
        <v>1.8910256410256399E-2</v>
      </c>
    </row>
    <row r="333" spans="1:8" x14ac:dyDescent="0.2">
      <c r="A333" t="s">
        <v>855</v>
      </c>
      <c r="B333" t="e">
        <f>VLOOKUP(A333,Sentiment!A:B,2,FALSE)</f>
        <v>#N/A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 t="e">
        <f t="shared" si="28"/>
        <v>#N/A</v>
      </c>
      <c r="H333" t="e">
        <f t="shared" si="29"/>
        <v>#N/A</v>
      </c>
    </row>
    <row r="334" spans="1:8" x14ac:dyDescent="0.2">
      <c r="A334" t="s">
        <v>576</v>
      </c>
      <c r="B334" t="e">
        <f>VLOOKUP(A334,Sentiment!A:B,2,FALSE)</f>
        <v>#N/A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 t="e">
        <f t="shared" si="28"/>
        <v>#N/A</v>
      </c>
      <c r="H334" t="e">
        <f t="shared" si="29"/>
        <v>#N/A</v>
      </c>
    </row>
    <row r="335" spans="1:8" x14ac:dyDescent="0.2">
      <c r="A335" t="s">
        <v>856</v>
      </c>
      <c r="B335" t="e">
        <f>VLOOKUP(A335,Sentiment!A:B,2,FALSE)</f>
        <v>#N/A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 t="e">
        <f t="shared" si="28"/>
        <v>#N/A</v>
      </c>
      <c r="H335" t="e">
        <f t="shared" si="29"/>
        <v>#N/A</v>
      </c>
    </row>
    <row r="336" spans="1:8" x14ac:dyDescent="0.2">
      <c r="A336" t="s">
        <v>124</v>
      </c>
      <c r="B336" t="e">
        <f>VLOOKUP(A336,Sentiment!A:B,2,FALSE)</f>
        <v>#N/A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 t="e">
        <f t="shared" si="28"/>
        <v>#N/A</v>
      </c>
      <c r="H336" t="e">
        <f t="shared" si="29"/>
        <v>#N/A</v>
      </c>
    </row>
    <row r="337" spans="1:8" x14ac:dyDescent="0.2">
      <c r="A337" t="s">
        <v>126</v>
      </c>
      <c r="B337" t="e">
        <f>VLOOKUP(A337,Sentiment!A:B,2,FALSE)</f>
        <v>#N/A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>
        <f t="shared" si="28"/>
        <v>0.15162729782294901</v>
      </c>
      <c r="H337">
        <f t="shared" si="29"/>
        <v>0.15162729782294901</v>
      </c>
    </row>
    <row r="338" spans="1:8" x14ac:dyDescent="0.2">
      <c r="A338" t="s">
        <v>577</v>
      </c>
      <c r="B338" t="e">
        <f>VLOOKUP(A338,Sentiment!A:B,2,FALSE)</f>
        <v>#N/A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 t="e">
        <f t="shared" si="28"/>
        <v>#N/A</v>
      </c>
      <c r="H338" t="e">
        <f t="shared" si="29"/>
        <v>#N/A</v>
      </c>
    </row>
    <row r="339" spans="1:8" x14ac:dyDescent="0.2">
      <c r="A339" t="s">
        <v>857</v>
      </c>
      <c r="B339" t="e">
        <f>VLOOKUP(A339,Sentiment!A:B,2,FALSE)</f>
        <v>#N/A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 t="e">
        <f t="shared" si="28"/>
        <v>#N/A</v>
      </c>
      <c r="H339" t="e">
        <f t="shared" si="29"/>
        <v>#N/A</v>
      </c>
    </row>
    <row r="340" spans="1:8" x14ac:dyDescent="0.2">
      <c r="A340" t="s">
        <v>127</v>
      </c>
      <c r="B340">
        <f>VLOOKUP(A340,Sentiment!A:B,2,FALSE)</f>
        <v>0.23083874458874401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 t="e">
        <f t="shared" si="28"/>
        <v>#N/A</v>
      </c>
      <c r="H340" t="e">
        <f t="shared" si="29"/>
        <v>#N/A</v>
      </c>
    </row>
    <row r="341" spans="1:8" x14ac:dyDescent="0.2">
      <c r="A341" t="s">
        <v>128</v>
      </c>
      <c r="B341" t="e">
        <f>VLOOKUP(A341,Sentiment!A:B,2,FALSE)</f>
        <v>#N/A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 t="e">
        <f t="shared" si="28"/>
        <v>#N/A</v>
      </c>
      <c r="H341" t="e">
        <f t="shared" si="29"/>
        <v>#N/A</v>
      </c>
    </row>
    <row r="342" spans="1:8" x14ac:dyDescent="0.2">
      <c r="A342" t="s">
        <v>129</v>
      </c>
      <c r="B342">
        <f>VLOOKUP(A342,Sentiment!A:B,2,FALSE)</f>
        <v>0.13138297872340399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 t="e">
        <f t="shared" si="28"/>
        <v>#N/A</v>
      </c>
      <c r="H342" t="e">
        <f t="shared" si="29"/>
        <v>#N/A</v>
      </c>
    </row>
    <row r="343" spans="1:8" x14ac:dyDescent="0.2">
      <c r="A343" t="s">
        <v>130</v>
      </c>
      <c r="B343" t="e">
        <f>VLOOKUP(A343,Sentiment!A:B,2,FALSE)</f>
        <v>#N/A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 t="e">
        <f t="shared" si="28"/>
        <v>#N/A</v>
      </c>
      <c r="H343" t="e">
        <f t="shared" si="29"/>
        <v>#N/A</v>
      </c>
    </row>
    <row r="344" spans="1:8" x14ac:dyDescent="0.2">
      <c r="A344" t="s">
        <v>860</v>
      </c>
      <c r="B344" t="e">
        <f>VLOOKUP(A344,Sentiment!A:B,2,FALSE)</f>
        <v>#N/A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 t="e">
        <f t="shared" si="28"/>
        <v>#N/A</v>
      </c>
      <c r="H344" t="e">
        <f t="shared" si="29"/>
        <v>#N/A</v>
      </c>
    </row>
    <row r="345" spans="1:8" x14ac:dyDescent="0.2">
      <c r="A345" t="s">
        <v>861</v>
      </c>
      <c r="B345" t="e">
        <f>VLOOKUP(A345,Sentiment!A:B,2,FALSE)</f>
        <v>#N/A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 t="e">
        <f t="shared" si="28"/>
        <v>#N/A</v>
      </c>
      <c r="H345" t="e">
        <f t="shared" si="29"/>
        <v>#N/A</v>
      </c>
    </row>
    <row r="346" spans="1:8" x14ac:dyDescent="0.2">
      <c r="A346" t="s">
        <v>578</v>
      </c>
      <c r="B346" t="e">
        <f>VLOOKUP(A346,Sentiment!A:B,2,FALSE)</f>
        <v>#N/A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 t="e">
        <f t="shared" si="28"/>
        <v>#N/A</v>
      </c>
      <c r="H346" t="e">
        <f t="shared" si="29"/>
        <v>#N/A</v>
      </c>
    </row>
    <row r="347" spans="1:8" x14ac:dyDescent="0.2">
      <c r="A347" t="s">
        <v>579</v>
      </c>
      <c r="B347" t="e">
        <f>VLOOKUP(A347,Sentiment!A:B,2,FALSE)</f>
        <v>#N/A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 t="e">
        <f t="shared" si="28"/>
        <v>#N/A</v>
      </c>
      <c r="H347" t="e">
        <f t="shared" si="29"/>
        <v>#N/A</v>
      </c>
    </row>
    <row r="348" spans="1:8" x14ac:dyDescent="0.2">
      <c r="A348" t="s">
        <v>862</v>
      </c>
      <c r="B348" t="e">
        <f>VLOOKUP(A348,Sentiment!A:B,2,FALSE)</f>
        <v>#N/A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>
        <f t="shared" si="28"/>
        <v>0.18725812340270101</v>
      </c>
      <c r="H348">
        <f t="shared" si="29"/>
        <v>0.18725812340270101</v>
      </c>
    </row>
    <row r="349" spans="1:8" x14ac:dyDescent="0.2">
      <c r="A349" t="s">
        <v>131</v>
      </c>
      <c r="B349" t="e">
        <f>VLOOKUP(A349,Sentiment!A:B,2,FALSE)</f>
        <v>#N/A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 t="e">
        <f t="shared" si="28"/>
        <v>#N/A</v>
      </c>
      <c r="H349" t="e">
        <f t="shared" si="29"/>
        <v>#N/A</v>
      </c>
    </row>
    <row r="350" spans="1:8" x14ac:dyDescent="0.2">
      <c r="A350" t="s">
        <v>132</v>
      </c>
      <c r="B350" t="e">
        <f>VLOOKUP(A350,Sentiment!A:B,2,FALSE)</f>
        <v>#N/A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 t="e">
        <f t="shared" si="28"/>
        <v>#N/A</v>
      </c>
      <c r="H350" t="e">
        <f t="shared" si="29"/>
        <v>#N/A</v>
      </c>
    </row>
    <row r="351" spans="1:8" x14ac:dyDescent="0.2">
      <c r="A351" t="s">
        <v>581</v>
      </c>
      <c r="B351" t="e">
        <f>VLOOKUP(A351,Sentiment!A:B,2,FALSE)</f>
        <v>#N/A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 t="e">
        <f t="shared" si="28"/>
        <v>#N/A</v>
      </c>
      <c r="H351" t="e">
        <f t="shared" si="29"/>
        <v>#N/A</v>
      </c>
    </row>
    <row r="352" spans="1:8" x14ac:dyDescent="0.2">
      <c r="A352" t="s">
        <v>136</v>
      </c>
      <c r="B352" t="e">
        <f>VLOOKUP(A352,Sentiment!A:B,2,FALSE)</f>
        <v>#N/A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 t="e">
        <f t="shared" si="28"/>
        <v>#N/A</v>
      </c>
      <c r="H352" t="e">
        <f t="shared" si="29"/>
        <v>#N/A</v>
      </c>
    </row>
    <row r="353" spans="1:8" x14ac:dyDescent="0.2">
      <c r="A353" t="s">
        <v>137</v>
      </c>
      <c r="B353" t="e">
        <f>VLOOKUP(A353,Sentiment!A:B,2,FALSE)</f>
        <v>#N/A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 t="e">
        <f t="shared" si="28"/>
        <v>#N/A</v>
      </c>
      <c r="H353" t="e">
        <f t="shared" si="29"/>
        <v>#N/A</v>
      </c>
    </row>
    <row r="354" spans="1:8" x14ac:dyDescent="0.2">
      <c r="A354" t="s">
        <v>582</v>
      </c>
      <c r="B354" t="e">
        <f>VLOOKUP(A354,Sentiment!A:B,2,FALSE)</f>
        <v>#N/A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 t="e">
        <f t="shared" si="28"/>
        <v>#N/A</v>
      </c>
      <c r="H354" t="e">
        <f t="shared" si="29"/>
        <v>#N/A</v>
      </c>
    </row>
    <row r="355" spans="1:8" x14ac:dyDescent="0.2">
      <c r="A355" t="s">
        <v>138</v>
      </c>
      <c r="B355" t="e">
        <f>VLOOKUP(A355,Sentiment!A:B,2,FALSE)</f>
        <v>#N/A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 t="e">
        <f t="shared" si="28"/>
        <v>#N/A</v>
      </c>
      <c r="H355" t="e">
        <f t="shared" si="29"/>
        <v>#N/A</v>
      </c>
    </row>
    <row r="356" spans="1:8" x14ac:dyDescent="0.2">
      <c r="A356" t="s">
        <v>864</v>
      </c>
      <c r="B356" t="e">
        <f>VLOOKUP(A356,Sentiment!A:B,2,FALSE)</f>
        <v>#N/A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>
        <f t="shared" si="28"/>
        <v>1.9557823129251601E-2</v>
      </c>
      <c r="H356">
        <f t="shared" si="29"/>
        <v>1.9557823129251601E-2</v>
      </c>
    </row>
    <row r="357" spans="1:8" x14ac:dyDescent="0.2">
      <c r="A357" t="s">
        <v>139</v>
      </c>
      <c r="B357" t="e">
        <f>VLOOKUP(A357,Sentiment!A:B,2,FALSE)</f>
        <v>#N/A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>
        <f t="shared" si="28"/>
        <v>9.2807683982683895E-2</v>
      </c>
      <c r="H357">
        <f t="shared" si="29"/>
        <v>9.2807683982683895E-2</v>
      </c>
    </row>
    <row r="358" spans="1:8" x14ac:dyDescent="0.2">
      <c r="A358" t="s">
        <v>583</v>
      </c>
      <c r="B358" t="e">
        <f>VLOOKUP(A358,Sentiment!A:B,2,FALSE)</f>
        <v>#N/A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 t="e">
        <f t="shared" si="28"/>
        <v>#N/A</v>
      </c>
      <c r="H358" t="e">
        <f t="shared" si="29"/>
        <v>#N/A</v>
      </c>
    </row>
    <row r="359" spans="1:8" x14ac:dyDescent="0.2">
      <c r="A359" t="s">
        <v>140</v>
      </c>
      <c r="B359" t="e">
        <f>VLOOKUP(A359,Sentiment!A:B,2,FALSE)</f>
        <v>#N/A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 t="e">
        <f t="shared" si="28"/>
        <v>#N/A</v>
      </c>
      <c r="H359" t="e">
        <f t="shared" si="29"/>
        <v>#N/A</v>
      </c>
    </row>
    <row r="360" spans="1:8" x14ac:dyDescent="0.2">
      <c r="A360" t="s">
        <v>141</v>
      </c>
      <c r="B360" t="e">
        <f>VLOOKUP(A360,Sentiment!A:B,2,FALSE)</f>
        <v>#N/A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 t="e">
        <f t="shared" si="28"/>
        <v>#N/A</v>
      </c>
      <c r="H360" t="e">
        <f t="shared" si="29"/>
        <v>#N/A</v>
      </c>
    </row>
    <row r="361" spans="1:8" x14ac:dyDescent="0.2">
      <c r="A361" t="s">
        <v>584</v>
      </c>
      <c r="B361" t="e">
        <f>VLOOKUP(A361,Sentiment!A:B,2,FALSE)</f>
        <v>#N/A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 t="e">
        <f t="shared" si="28"/>
        <v>#N/A</v>
      </c>
      <c r="H361" t="e">
        <f t="shared" si="29"/>
        <v>#N/A</v>
      </c>
    </row>
    <row r="362" spans="1:8" x14ac:dyDescent="0.2">
      <c r="A362" t="s">
        <v>585</v>
      </c>
      <c r="B362" t="e">
        <f>VLOOKUP(A362,Sentiment!A:B,2,FALSE)</f>
        <v>#N/A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 t="e">
        <f t="shared" si="28"/>
        <v>#N/A</v>
      </c>
      <c r="H362" t="e">
        <f t="shared" si="29"/>
        <v>#N/A</v>
      </c>
    </row>
    <row r="363" spans="1:8" x14ac:dyDescent="0.2">
      <c r="A363" t="s">
        <v>866</v>
      </c>
      <c r="B363" t="e">
        <f>VLOOKUP(A363,Sentiment!A:B,2,FALSE)</f>
        <v>#N/A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>
        <f t="shared" si="28"/>
        <v>0.102396053558844</v>
      </c>
      <c r="H363">
        <f t="shared" si="29"/>
        <v>0.102396053558844</v>
      </c>
    </row>
    <row r="364" spans="1:8" x14ac:dyDescent="0.2">
      <c r="A364" t="s">
        <v>144</v>
      </c>
      <c r="B364" t="e">
        <f>VLOOKUP(A364,Sentiment!A:B,2,FALSE)</f>
        <v>#N/A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 t="e">
        <f t="shared" si="28"/>
        <v>#N/A</v>
      </c>
      <c r="H364" t="e">
        <f t="shared" si="29"/>
        <v>#N/A</v>
      </c>
    </row>
    <row r="365" spans="1:8" x14ac:dyDescent="0.2">
      <c r="A365" t="s">
        <v>587</v>
      </c>
      <c r="B365" t="e">
        <f>VLOOKUP(A365,Sentiment!A:B,2,FALSE)</f>
        <v>#N/A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 t="e">
        <f t="shared" si="28"/>
        <v>#N/A</v>
      </c>
      <c r="H365" t="e">
        <f t="shared" si="29"/>
        <v>#N/A</v>
      </c>
    </row>
    <row r="366" spans="1:8" x14ac:dyDescent="0.2">
      <c r="A366" t="s">
        <v>146</v>
      </c>
      <c r="B366">
        <f>VLOOKUP(A366,Sentiment!A:B,2,FALSE)</f>
        <v>5.64616755793226E-2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 t="e">
        <f t="shared" si="28"/>
        <v>#N/A</v>
      </c>
      <c r="H366" t="e">
        <f t="shared" si="29"/>
        <v>#N/A</v>
      </c>
    </row>
    <row r="367" spans="1:8" x14ac:dyDescent="0.2">
      <c r="A367" t="s">
        <v>867</v>
      </c>
      <c r="B367" t="e">
        <f>VLOOKUP(A367,Sentiment!A:B,2,FALSE)</f>
        <v>#N/A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 t="e">
        <f t="shared" si="28"/>
        <v>#N/A</v>
      </c>
      <c r="H367" t="e">
        <f t="shared" si="29"/>
        <v>#N/A</v>
      </c>
    </row>
    <row r="368" spans="1:8" x14ac:dyDescent="0.2">
      <c r="A368" t="s">
        <v>589</v>
      </c>
      <c r="B368" t="e">
        <f>VLOOKUP(A368,Sentiment!A:B,2,FALSE)</f>
        <v>#N/A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 t="e">
        <f t="shared" si="28"/>
        <v>#N/A</v>
      </c>
      <c r="H368" t="e">
        <f t="shared" si="29"/>
        <v>#N/A</v>
      </c>
    </row>
    <row r="369" spans="1:8" x14ac:dyDescent="0.2">
      <c r="A369" t="s">
        <v>148</v>
      </c>
      <c r="B369" t="e">
        <f>VLOOKUP(A369,Sentiment!A:B,2,FALSE)</f>
        <v>#N/A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 t="e">
        <f t="shared" si="28"/>
        <v>#N/A</v>
      </c>
      <c r="H369" t="e">
        <f t="shared" si="29"/>
        <v>#N/A</v>
      </c>
    </row>
    <row r="370" spans="1:8" x14ac:dyDescent="0.2">
      <c r="A370" t="s">
        <v>590</v>
      </c>
      <c r="B370" t="e">
        <f>VLOOKUP(A370,Sentiment!A:B,2,FALSE)</f>
        <v>#N/A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 t="e">
        <f t="shared" si="28"/>
        <v>#N/A</v>
      </c>
      <c r="H370" t="e">
        <f t="shared" si="29"/>
        <v>#N/A</v>
      </c>
    </row>
    <row r="371" spans="1:8" x14ac:dyDescent="0.2">
      <c r="A371" t="s">
        <v>591</v>
      </c>
      <c r="B371" t="e">
        <f>VLOOKUP(A371,Sentiment!A:B,2,FALSE)</f>
        <v>#N/A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 t="e">
        <f t="shared" si="28"/>
        <v>#N/A</v>
      </c>
      <c r="H371" t="e">
        <f t="shared" si="29"/>
        <v>#N/A</v>
      </c>
    </row>
    <row r="372" spans="1:8" x14ac:dyDescent="0.2">
      <c r="A372" t="s">
        <v>150</v>
      </c>
      <c r="B372" t="e">
        <f>VLOOKUP(A372,Sentiment!A:B,2,FALSE)</f>
        <v>#N/A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 t="e">
        <f t="shared" si="28"/>
        <v>#N/A</v>
      </c>
      <c r="H372" t="e">
        <f t="shared" si="29"/>
        <v>#N/A</v>
      </c>
    </row>
    <row r="373" spans="1:8" x14ac:dyDescent="0.2">
      <c r="A373" t="s">
        <v>871</v>
      </c>
      <c r="B373" t="e">
        <f>VLOOKUP(A373,Sentiment!A:B,2,FALSE)</f>
        <v>#N/A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>
        <f t="shared" si="28"/>
        <v>0.115115950611233</v>
      </c>
      <c r="H373">
        <f t="shared" si="29"/>
        <v>0.115115950611233</v>
      </c>
    </row>
    <row r="374" spans="1:8" x14ac:dyDescent="0.2">
      <c r="A374" t="s">
        <v>872</v>
      </c>
      <c r="B374" t="e">
        <f>VLOOKUP(A374,Sentiment!A:B,2,FALSE)</f>
        <v>#N/A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 t="e">
        <f t="shared" si="28"/>
        <v>#N/A</v>
      </c>
      <c r="H374" t="e">
        <f t="shared" si="29"/>
        <v>#N/A</v>
      </c>
    </row>
    <row r="375" spans="1:8" x14ac:dyDescent="0.2">
      <c r="A375" t="s">
        <v>592</v>
      </c>
      <c r="B375" t="e">
        <f>VLOOKUP(A375,Sentiment!A:B,2,FALSE)</f>
        <v>#N/A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 t="e">
        <f t="shared" si="28"/>
        <v>#N/A</v>
      </c>
      <c r="H375" t="e">
        <f t="shared" si="29"/>
        <v>#N/A</v>
      </c>
    </row>
    <row r="376" spans="1:8" x14ac:dyDescent="0.2">
      <c r="A376" t="s">
        <v>151</v>
      </c>
      <c r="B376" t="e">
        <f>VLOOKUP(A376,Sentiment!A:B,2,FALSE)</f>
        <v>#N/A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>
        <f t="shared" si="28"/>
        <v>0.18242841495853501</v>
      </c>
      <c r="H376">
        <f t="shared" si="29"/>
        <v>0.18242841495853501</v>
      </c>
    </row>
    <row r="377" spans="1:8" x14ac:dyDescent="0.2">
      <c r="A377" t="s">
        <v>593</v>
      </c>
      <c r="B377" t="e">
        <f>VLOOKUP(A377,Sentiment!A:B,2,FALSE)</f>
        <v>#N/A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 t="e">
        <f t="shared" si="28"/>
        <v>#N/A</v>
      </c>
      <c r="H377" t="e">
        <f t="shared" si="29"/>
        <v>#N/A</v>
      </c>
    </row>
    <row r="378" spans="1:8" x14ac:dyDescent="0.2">
      <c r="A378" t="s">
        <v>594</v>
      </c>
      <c r="B378" t="e">
        <f>VLOOKUP(A378,Sentiment!A:B,2,FALSE)</f>
        <v>#N/A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 t="e">
        <f t="shared" si="28"/>
        <v>#N/A</v>
      </c>
      <c r="H378" t="e">
        <f t="shared" si="29"/>
        <v>#N/A</v>
      </c>
    </row>
    <row r="379" spans="1:8" x14ac:dyDescent="0.2">
      <c r="A379" t="s">
        <v>152</v>
      </c>
      <c r="B379" t="e">
        <f>VLOOKUP(A379,Sentiment!A:B,2,FALSE)</f>
        <v>#N/A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 t="e">
        <f t="shared" si="28"/>
        <v>#N/A</v>
      </c>
      <c r="H379" t="e">
        <f t="shared" si="29"/>
        <v>#N/A</v>
      </c>
    </row>
    <row r="380" spans="1:8" x14ac:dyDescent="0.2">
      <c r="A380" t="s">
        <v>874</v>
      </c>
      <c r="B380" t="e">
        <f>VLOOKUP(A380,Sentiment!A:B,2,FALSE)</f>
        <v>#N/A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 t="e">
        <f t="shared" si="28"/>
        <v>#N/A</v>
      </c>
      <c r="H380" t="e">
        <f t="shared" si="29"/>
        <v>#N/A</v>
      </c>
    </row>
    <row r="381" spans="1:8" x14ac:dyDescent="0.2">
      <c r="A381" t="s">
        <v>596</v>
      </c>
      <c r="B381">
        <f>VLOOKUP(A381,Sentiment!A:B,2,FALSE)</f>
        <v>0.10166161089518699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 t="e">
        <f t="shared" si="28"/>
        <v>#N/A</v>
      </c>
      <c r="H381" t="e">
        <f t="shared" si="29"/>
        <v>#N/A</v>
      </c>
    </row>
    <row r="382" spans="1:8" x14ac:dyDescent="0.2">
      <c r="A382" t="s">
        <v>597</v>
      </c>
      <c r="B382" t="e">
        <f>VLOOKUP(A382,Sentiment!A:B,2,FALSE)</f>
        <v>#N/A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 t="e">
        <f t="shared" si="28"/>
        <v>#N/A</v>
      </c>
      <c r="H382" t="e">
        <f t="shared" si="29"/>
        <v>#N/A</v>
      </c>
    </row>
    <row r="383" spans="1:8" x14ac:dyDescent="0.2">
      <c r="A383" t="s">
        <v>153</v>
      </c>
      <c r="B383">
        <f>VLOOKUP(A383,Sentiment!A:B,2,FALSE)</f>
        <v>0.124060606060606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 t="e">
        <f t="shared" si="28"/>
        <v>#N/A</v>
      </c>
      <c r="H383" t="e">
        <f t="shared" si="29"/>
        <v>#N/A</v>
      </c>
    </row>
    <row r="384" spans="1:8" x14ac:dyDescent="0.2">
      <c r="A384" t="s">
        <v>875</v>
      </c>
      <c r="B384" t="e">
        <f>VLOOKUP(A384,Sentiment!A:B,2,FALSE)</f>
        <v>#N/A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 t="e">
        <f t="shared" si="28"/>
        <v>#N/A</v>
      </c>
      <c r="H384" t="e">
        <f t="shared" si="29"/>
        <v>#N/A</v>
      </c>
    </row>
    <row r="385" spans="1:8" x14ac:dyDescent="0.2">
      <c r="A385" t="s">
        <v>154</v>
      </c>
      <c r="B385" t="e">
        <f>VLOOKUP(A385,Sentiment!A:B,2,FALSE)</f>
        <v>#N/A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 t="e">
        <f t="shared" si="28"/>
        <v>#N/A</v>
      </c>
      <c r="H385" t="e">
        <f t="shared" si="29"/>
        <v>#N/A</v>
      </c>
    </row>
    <row r="386" spans="1:8" x14ac:dyDescent="0.2">
      <c r="A386" t="s">
        <v>155</v>
      </c>
      <c r="B386" t="e">
        <f>VLOOKUP(A386,Sentiment!A:B,2,FALSE)</f>
        <v>#N/A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 t="e">
        <f t="shared" ref="G386:G449" si="33">H386/F386</f>
        <v>#N/A</v>
      </c>
      <c r="H386" t="e">
        <f t="shared" ref="H386:H449" si="34">IF(F386&lt;&gt;0, SUMIF(A:A,"*"&amp;E386&amp;"*",B:B), 0)</f>
        <v>#N/A</v>
      </c>
    </row>
    <row r="387" spans="1:8" x14ac:dyDescent="0.2">
      <c r="A387" t="s">
        <v>157</v>
      </c>
      <c r="B387" t="e">
        <f>VLOOKUP(A387,Sentiment!A:B,2,FALSE)</f>
        <v>#N/A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>
        <f t="shared" si="33"/>
        <v>0.10299043062200899</v>
      </c>
      <c r="H387">
        <f t="shared" si="34"/>
        <v>0.10299043062200899</v>
      </c>
    </row>
    <row r="388" spans="1:8" x14ac:dyDescent="0.2">
      <c r="A388" t="s">
        <v>158</v>
      </c>
      <c r="B388" t="e">
        <f>VLOOKUP(A388,Sentiment!A:B,2,FALSE)</f>
        <v>#N/A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 t="e">
        <f t="shared" si="33"/>
        <v>#N/A</v>
      </c>
      <c r="H388" t="e">
        <f t="shared" si="34"/>
        <v>#N/A</v>
      </c>
    </row>
    <row r="389" spans="1:8" x14ac:dyDescent="0.2">
      <c r="A389" t="s">
        <v>159</v>
      </c>
      <c r="B389" t="e">
        <f>VLOOKUP(A389,Sentiment!A:B,2,FALSE)</f>
        <v>#N/A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 t="e">
        <f t="shared" si="33"/>
        <v>#N/A</v>
      </c>
      <c r="H389" t="e">
        <f t="shared" si="34"/>
        <v>#N/A</v>
      </c>
    </row>
    <row r="390" spans="1:8" x14ac:dyDescent="0.2">
      <c r="A390" t="s">
        <v>161</v>
      </c>
      <c r="B390" t="e">
        <f>VLOOKUP(A390,Sentiment!A:B,2,FALSE)</f>
        <v>#N/A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 t="e">
        <f t="shared" si="33"/>
        <v>#N/A</v>
      </c>
      <c r="H390" t="e">
        <f t="shared" si="34"/>
        <v>#N/A</v>
      </c>
    </row>
    <row r="391" spans="1:8" x14ac:dyDescent="0.2">
      <c r="A391" t="s">
        <v>599</v>
      </c>
      <c r="B391" t="e">
        <f>VLOOKUP(A391,Sentiment!A:B,2,FALSE)</f>
        <v>#N/A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 t="e">
        <f t="shared" si="33"/>
        <v>#N/A</v>
      </c>
      <c r="H391" t="e">
        <f t="shared" si="34"/>
        <v>#N/A</v>
      </c>
    </row>
    <row r="392" spans="1:8" x14ac:dyDescent="0.2">
      <c r="A392" t="s">
        <v>601</v>
      </c>
      <c r="B392" t="e">
        <f>VLOOKUP(A392,Sentiment!A:B,2,FALSE)</f>
        <v>#N/A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 t="e">
        <f t="shared" si="33"/>
        <v>#N/A</v>
      </c>
      <c r="H392" t="e">
        <f t="shared" si="34"/>
        <v>#N/A</v>
      </c>
    </row>
    <row r="393" spans="1:8" x14ac:dyDescent="0.2">
      <c r="A393" t="s">
        <v>876</v>
      </c>
      <c r="B393" t="e">
        <f>VLOOKUP(A393,Sentiment!A:B,2,FALSE)</f>
        <v>#N/A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 t="e">
        <f t="shared" si="33"/>
        <v>#N/A</v>
      </c>
      <c r="H393" t="e">
        <f t="shared" si="34"/>
        <v>#N/A</v>
      </c>
    </row>
    <row r="394" spans="1:8" x14ac:dyDescent="0.2">
      <c r="A394" t="s">
        <v>878</v>
      </c>
      <c r="B394" t="e">
        <f>VLOOKUP(A394,Sentiment!A:B,2,FALSE)</f>
        <v>#N/A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 t="e">
        <f t="shared" si="33"/>
        <v>#N/A</v>
      </c>
      <c r="H394" t="e">
        <f t="shared" si="34"/>
        <v>#N/A</v>
      </c>
    </row>
    <row r="395" spans="1:8" x14ac:dyDescent="0.2">
      <c r="A395" t="s">
        <v>879</v>
      </c>
      <c r="B395" t="e">
        <f>VLOOKUP(A395,Sentiment!A:B,2,FALSE)</f>
        <v>#N/A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 t="e">
        <f t="shared" si="33"/>
        <v>#N/A</v>
      </c>
      <c r="H395" t="e">
        <f t="shared" si="34"/>
        <v>#N/A</v>
      </c>
    </row>
    <row r="396" spans="1:8" x14ac:dyDescent="0.2">
      <c r="A396" t="s">
        <v>162</v>
      </c>
      <c r="B396" t="e">
        <f>VLOOKUP(A396,Sentiment!A:B,2,FALSE)</f>
        <v>#N/A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 t="e">
        <f t="shared" si="33"/>
        <v>#N/A</v>
      </c>
      <c r="H396" t="e">
        <f t="shared" si="34"/>
        <v>#N/A</v>
      </c>
    </row>
    <row r="397" spans="1:8" x14ac:dyDescent="0.2">
      <c r="A397" t="s">
        <v>163</v>
      </c>
      <c r="B397" t="e">
        <f>VLOOKUP(A397,Sentiment!A:B,2,FALSE)</f>
        <v>#N/A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 t="e">
        <f t="shared" si="33"/>
        <v>#N/A</v>
      </c>
      <c r="H397" t="e">
        <f t="shared" si="34"/>
        <v>#N/A</v>
      </c>
    </row>
    <row r="398" spans="1:8" x14ac:dyDescent="0.2">
      <c r="A398" t="s">
        <v>602</v>
      </c>
      <c r="B398" t="e">
        <f>VLOOKUP(A398,Sentiment!A:B,2,FALSE)</f>
        <v>#N/A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 t="e">
        <f t="shared" si="33"/>
        <v>#N/A</v>
      </c>
      <c r="H398" t="e">
        <f t="shared" si="34"/>
        <v>#N/A</v>
      </c>
    </row>
    <row r="399" spans="1:8" x14ac:dyDescent="0.2">
      <c r="A399" t="s">
        <v>164</v>
      </c>
      <c r="B399" t="e">
        <f>VLOOKUP(A399,Sentiment!A:B,2,FALSE)</f>
        <v>#N/A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 t="e">
        <f t="shared" si="33"/>
        <v>#N/A</v>
      </c>
      <c r="H399" t="e">
        <f t="shared" si="34"/>
        <v>#N/A</v>
      </c>
    </row>
    <row r="400" spans="1:8" x14ac:dyDescent="0.2">
      <c r="A400" t="s">
        <v>165</v>
      </c>
      <c r="B400" t="e">
        <f>VLOOKUP(A400,Sentiment!A:B,2,FALSE)</f>
        <v>#N/A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 t="e">
        <f t="shared" si="33"/>
        <v>#N/A</v>
      </c>
      <c r="H400" t="e">
        <f t="shared" si="34"/>
        <v>#N/A</v>
      </c>
    </row>
    <row r="401" spans="1:8" x14ac:dyDescent="0.2">
      <c r="A401" t="s">
        <v>166</v>
      </c>
      <c r="B401" t="e">
        <f>VLOOKUP(A401,Sentiment!A:B,2,FALSE)</f>
        <v>#N/A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 t="e">
        <f t="shared" si="33"/>
        <v>#N/A</v>
      </c>
      <c r="H401" t="e">
        <f t="shared" si="34"/>
        <v>#N/A</v>
      </c>
    </row>
    <row r="402" spans="1:8" x14ac:dyDescent="0.2">
      <c r="A402" t="s">
        <v>881</v>
      </c>
      <c r="B402" t="e">
        <f>VLOOKUP(A402,Sentiment!A:B,2,FALSE)</f>
        <v>#N/A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 t="e">
        <f t="shared" si="33"/>
        <v>#N/A</v>
      </c>
      <c r="H402" t="e">
        <f t="shared" si="34"/>
        <v>#N/A</v>
      </c>
    </row>
    <row r="403" spans="1:8" x14ac:dyDescent="0.2">
      <c r="A403" t="s">
        <v>882</v>
      </c>
      <c r="B403" t="e">
        <f>VLOOKUP(A403,Sentiment!A:B,2,FALSE)</f>
        <v>#N/A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 t="e">
        <f t="shared" si="33"/>
        <v>#N/A</v>
      </c>
      <c r="H403" t="e">
        <f t="shared" si="34"/>
        <v>#N/A</v>
      </c>
    </row>
    <row r="404" spans="1:8" x14ac:dyDescent="0.2">
      <c r="A404" t="s">
        <v>168</v>
      </c>
      <c r="B404">
        <f>VLOOKUP(A404,Sentiment!A:B,2,FALSE)</f>
        <v>0.101940627969591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 t="e">
        <f t="shared" si="33"/>
        <v>#N/A</v>
      </c>
      <c r="H404" t="e">
        <f t="shared" si="34"/>
        <v>#N/A</v>
      </c>
    </row>
    <row r="405" spans="1:8" x14ac:dyDescent="0.2">
      <c r="A405" t="s">
        <v>603</v>
      </c>
      <c r="B405" t="e">
        <f>VLOOKUP(A405,Sentiment!A:B,2,FALSE)</f>
        <v>#N/A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 t="e">
        <f t="shared" si="33"/>
        <v>#N/A</v>
      </c>
      <c r="H405" t="e">
        <f t="shared" si="34"/>
        <v>#N/A</v>
      </c>
    </row>
    <row r="406" spans="1:8" x14ac:dyDescent="0.2">
      <c r="A406" t="s">
        <v>604</v>
      </c>
      <c r="B406" t="e">
        <f>VLOOKUP(A406,Sentiment!A:B,2,FALSE)</f>
        <v>#N/A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 t="e">
        <f t="shared" si="33"/>
        <v>#N/A</v>
      </c>
      <c r="H406" t="e">
        <f t="shared" si="34"/>
        <v>#N/A</v>
      </c>
    </row>
    <row r="407" spans="1:8" x14ac:dyDescent="0.2">
      <c r="A407" t="s">
        <v>172</v>
      </c>
      <c r="B407" t="e">
        <f>VLOOKUP(A407,Sentiment!A:B,2,FALSE)</f>
        <v>#N/A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 t="e">
        <f t="shared" si="33"/>
        <v>#N/A</v>
      </c>
      <c r="H407" t="e">
        <f t="shared" si="34"/>
        <v>#N/A</v>
      </c>
    </row>
    <row r="408" spans="1:8" x14ac:dyDescent="0.2">
      <c r="A408" t="s">
        <v>884</v>
      </c>
      <c r="B408" t="e">
        <f>VLOOKUP(A408,Sentiment!A:B,2,FALSE)</f>
        <v>#N/A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 t="e">
        <f t="shared" si="33"/>
        <v>#N/A</v>
      </c>
      <c r="H408" t="e">
        <f t="shared" si="34"/>
        <v>#N/A</v>
      </c>
    </row>
    <row r="409" spans="1:8" x14ac:dyDescent="0.2">
      <c r="A409" t="s">
        <v>885</v>
      </c>
      <c r="B409" t="e">
        <f>VLOOKUP(A409,Sentiment!A:B,2,FALSE)</f>
        <v>#N/A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 t="e">
        <f t="shared" si="33"/>
        <v>#N/A</v>
      </c>
      <c r="H409" t="e">
        <f t="shared" si="34"/>
        <v>#N/A</v>
      </c>
    </row>
    <row r="410" spans="1:8" x14ac:dyDescent="0.2">
      <c r="A410" t="s">
        <v>886</v>
      </c>
      <c r="B410" t="e">
        <f>VLOOKUP(A410,Sentiment!A:B,2,FALSE)</f>
        <v>#N/A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 t="e">
        <f t="shared" si="33"/>
        <v>#N/A</v>
      </c>
      <c r="H410" t="e">
        <f t="shared" si="34"/>
        <v>#N/A</v>
      </c>
    </row>
    <row r="411" spans="1:8" x14ac:dyDescent="0.2">
      <c r="A411" t="s">
        <v>605</v>
      </c>
      <c r="B411" t="e">
        <f>VLOOKUP(A411,Sentiment!A:B,2,FALSE)</f>
        <v>#N/A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 t="e">
        <f t="shared" si="33"/>
        <v>#N/A</v>
      </c>
      <c r="H411" t="e">
        <f t="shared" si="34"/>
        <v>#N/A</v>
      </c>
    </row>
    <row r="412" spans="1:8" x14ac:dyDescent="0.2">
      <c r="A412" t="s">
        <v>606</v>
      </c>
      <c r="B412" t="e">
        <f>VLOOKUP(A412,Sentiment!A:B,2,FALSE)</f>
        <v>#N/A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 t="e">
        <f t="shared" si="33"/>
        <v>#N/A</v>
      </c>
      <c r="H412" t="e">
        <f t="shared" si="34"/>
        <v>#N/A</v>
      </c>
    </row>
    <row r="413" spans="1:8" x14ac:dyDescent="0.2">
      <c r="A413" t="s">
        <v>174</v>
      </c>
      <c r="B413" t="e">
        <f>VLOOKUP(A413,Sentiment!A:B,2,FALSE)</f>
        <v>#N/A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 t="e">
        <f t="shared" si="33"/>
        <v>#N/A</v>
      </c>
      <c r="H413" t="e">
        <f t="shared" si="34"/>
        <v>#N/A</v>
      </c>
    </row>
    <row r="414" spans="1:8" x14ac:dyDescent="0.2">
      <c r="A414" t="s">
        <v>607</v>
      </c>
      <c r="B414" t="e">
        <f>VLOOKUP(A414,Sentiment!A:B,2,FALSE)</f>
        <v>#N/A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 t="e">
        <f t="shared" si="33"/>
        <v>#N/A</v>
      </c>
      <c r="H414" t="e">
        <f t="shared" si="34"/>
        <v>#N/A</v>
      </c>
    </row>
    <row r="415" spans="1:8" x14ac:dyDescent="0.2">
      <c r="A415" t="s">
        <v>175</v>
      </c>
      <c r="B415" t="e">
        <f>VLOOKUP(A415,Sentiment!A:B,2,FALSE)</f>
        <v>#N/A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 t="e">
        <f t="shared" si="33"/>
        <v>#N/A</v>
      </c>
      <c r="H415" t="e">
        <f t="shared" si="34"/>
        <v>#N/A</v>
      </c>
    </row>
    <row r="416" spans="1:8" x14ac:dyDescent="0.2">
      <c r="A416" t="s">
        <v>177</v>
      </c>
      <c r="B416" t="e">
        <f>VLOOKUP(A416,Sentiment!A:B,2,FALSE)</f>
        <v>#N/A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 t="e">
        <f t="shared" si="33"/>
        <v>#N/A</v>
      </c>
      <c r="H416" t="e">
        <f t="shared" si="34"/>
        <v>#N/A</v>
      </c>
    </row>
    <row r="417" spans="1:8" x14ac:dyDescent="0.2">
      <c r="A417" t="s">
        <v>178</v>
      </c>
      <c r="B417">
        <f>VLOOKUP(A417,Sentiment!A:B,2,FALSE)</f>
        <v>0.12754629629629599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>
        <f t="shared" si="33"/>
        <v>4.7266542980828601E-2</v>
      </c>
      <c r="H417">
        <f t="shared" si="34"/>
        <v>4.7266542980828601E-2</v>
      </c>
    </row>
    <row r="418" spans="1:8" x14ac:dyDescent="0.2">
      <c r="A418" t="s">
        <v>179</v>
      </c>
      <c r="B418" t="e">
        <f>VLOOKUP(A418,Sentiment!A:B,2,FALSE)</f>
        <v>#N/A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 t="e">
        <f t="shared" si="33"/>
        <v>#N/A</v>
      </c>
      <c r="H418" t="e">
        <f t="shared" si="34"/>
        <v>#N/A</v>
      </c>
    </row>
    <row r="419" spans="1:8" x14ac:dyDescent="0.2">
      <c r="A419" t="s">
        <v>889</v>
      </c>
      <c r="B419">
        <f>VLOOKUP(A419,Sentiment!A:B,2,FALSE)</f>
        <v>0.116102403343782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 t="e">
        <f t="shared" si="33"/>
        <v>#N/A</v>
      </c>
      <c r="H419" t="e">
        <f t="shared" si="34"/>
        <v>#N/A</v>
      </c>
    </row>
    <row r="420" spans="1:8" x14ac:dyDescent="0.2">
      <c r="A420" t="s">
        <v>608</v>
      </c>
      <c r="B420" t="e">
        <f>VLOOKUP(A420,Sentiment!A:B,2,FALSE)</f>
        <v>#N/A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 t="e">
        <f t="shared" si="33"/>
        <v>#N/A</v>
      </c>
      <c r="H420" t="e">
        <f t="shared" si="34"/>
        <v>#N/A</v>
      </c>
    </row>
    <row r="421" spans="1:8" x14ac:dyDescent="0.2">
      <c r="A421" t="s">
        <v>181</v>
      </c>
      <c r="B421" t="e">
        <f>VLOOKUP(A421,Sentiment!A:B,2,FALSE)</f>
        <v>#N/A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 t="e">
        <f t="shared" si="33"/>
        <v>#N/A</v>
      </c>
      <c r="H421" t="e">
        <f t="shared" si="34"/>
        <v>#N/A</v>
      </c>
    </row>
    <row r="422" spans="1:8" x14ac:dyDescent="0.2">
      <c r="A422" t="s">
        <v>182</v>
      </c>
      <c r="B422" t="e">
        <f>VLOOKUP(A422,Sentiment!A:B,2,FALSE)</f>
        <v>#N/A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>
        <f t="shared" si="33"/>
        <v>3.6268939393939298E-2</v>
      </c>
      <c r="H422">
        <f t="shared" si="34"/>
        <v>3.6268939393939298E-2</v>
      </c>
    </row>
    <row r="423" spans="1:8" x14ac:dyDescent="0.2">
      <c r="A423" t="s">
        <v>183</v>
      </c>
      <c r="B423" t="e">
        <f>VLOOKUP(A423,Sentiment!A:B,2,FALSE)</f>
        <v>#N/A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 t="e">
        <f t="shared" si="33"/>
        <v>#N/A</v>
      </c>
      <c r="H423" t="e">
        <f t="shared" si="34"/>
        <v>#N/A</v>
      </c>
    </row>
    <row r="424" spans="1:8" x14ac:dyDescent="0.2">
      <c r="A424" t="s">
        <v>609</v>
      </c>
      <c r="B424" t="e">
        <f>VLOOKUP(A424,Sentiment!A:B,2,FALSE)</f>
        <v>#N/A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 t="e">
        <f t="shared" si="33"/>
        <v>#N/A</v>
      </c>
      <c r="H424" t="e">
        <f t="shared" si="34"/>
        <v>#N/A</v>
      </c>
    </row>
    <row r="425" spans="1:8" x14ac:dyDescent="0.2">
      <c r="A425" t="s">
        <v>184</v>
      </c>
      <c r="B425" t="e">
        <f>VLOOKUP(A425,Sentiment!A:B,2,FALSE)</f>
        <v>#N/A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 t="e">
        <f t="shared" si="33"/>
        <v>#N/A</v>
      </c>
      <c r="H425" t="e">
        <f t="shared" si="34"/>
        <v>#N/A</v>
      </c>
    </row>
    <row r="426" spans="1:8" x14ac:dyDescent="0.2">
      <c r="A426" t="s">
        <v>185</v>
      </c>
      <c r="B426" t="e">
        <f>VLOOKUP(A426,Sentiment!A:B,2,FALSE)</f>
        <v>#N/A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>
        <f t="shared" si="33"/>
        <v>0.20436645021645</v>
      </c>
      <c r="H426">
        <f t="shared" si="34"/>
        <v>0.20436645021645</v>
      </c>
    </row>
    <row r="427" spans="1:8" x14ac:dyDescent="0.2">
      <c r="A427" t="s">
        <v>890</v>
      </c>
      <c r="B427" t="e">
        <f>VLOOKUP(A427,Sentiment!A:B,2,FALSE)</f>
        <v>#N/A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 t="e">
        <f t="shared" si="33"/>
        <v>#N/A</v>
      </c>
      <c r="H427" t="e">
        <f t="shared" si="34"/>
        <v>#N/A</v>
      </c>
    </row>
    <row r="428" spans="1:8" x14ac:dyDescent="0.2">
      <c r="A428" t="s">
        <v>891</v>
      </c>
      <c r="B428" t="e">
        <f>VLOOKUP(A428,Sentiment!A:B,2,FALSE)</f>
        <v>#N/A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 t="e">
        <f t="shared" si="33"/>
        <v>#N/A</v>
      </c>
      <c r="H428" t="e">
        <f t="shared" si="34"/>
        <v>#N/A</v>
      </c>
    </row>
    <row r="429" spans="1:8" x14ac:dyDescent="0.2">
      <c r="A429" t="s">
        <v>186</v>
      </c>
      <c r="B429" t="e">
        <f>VLOOKUP(A429,Sentiment!A:B,2,FALSE)</f>
        <v>#N/A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 t="e">
        <f t="shared" si="33"/>
        <v>#N/A</v>
      </c>
      <c r="H429" t="e">
        <f t="shared" si="34"/>
        <v>#N/A</v>
      </c>
    </row>
    <row r="430" spans="1:8" x14ac:dyDescent="0.2">
      <c r="A430" t="s">
        <v>187</v>
      </c>
      <c r="B430" t="e">
        <f>VLOOKUP(A430,Sentiment!A:B,2,FALSE)</f>
        <v>#N/A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 t="e">
        <f t="shared" si="33"/>
        <v>#N/A</v>
      </c>
      <c r="H430" t="e">
        <f t="shared" si="34"/>
        <v>#N/A</v>
      </c>
    </row>
    <row r="431" spans="1:8" x14ac:dyDescent="0.2">
      <c r="A431" t="s">
        <v>892</v>
      </c>
      <c r="B431" t="e">
        <f>VLOOKUP(A431,Sentiment!A:B,2,FALSE)</f>
        <v>#N/A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 t="e">
        <f t="shared" si="33"/>
        <v>#N/A</v>
      </c>
      <c r="H431" t="e">
        <f t="shared" si="34"/>
        <v>#N/A</v>
      </c>
    </row>
    <row r="432" spans="1:8" x14ac:dyDescent="0.2">
      <c r="A432" t="s">
        <v>189</v>
      </c>
      <c r="B432" t="e">
        <f>VLOOKUP(A432,Sentiment!A:B,2,FALSE)</f>
        <v>#N/A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 t="e">
        <f t="shared" si="33"/>
        <v>#N/A</v>
      </c>
      <c r="H432" t="e">
        <f t="shared" si="34"/>
        <v>#N/A</v>
      </c>
    </row>
    <row r="433" spans="1:8" x14ac:dyDescent="0.2">
      <c r="A433" t="s">
        <v>190</v>
      </c>
      <c r="B433" t="e">
        <f>VLOOKUP(A433,Sentiment!A:B,2,FALSE)</f>
        <v>#N/A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 t="e">
        <f t="shared" si="33"/>
        <v>#N/A</v>
      </c>
      <c r="H433" t="e">
        <f t="shared" si="34"/>
        <v>#N/A</v>
      </c>
    </row>
    <row r="434" spans="1:8" x14ac:dyDescent="0.2">
      <c r="A434" t="s">
        <v>610</v>
      </c>
      <c r="B434" t="e">
        <f>VLOOKUP(A434,Sentiment!A:B,2,FALSE)</f>
        <v>#N/A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 t="e">
        <f t="shared" si="33"/>
        <v>#N/A</v>
      </c>
      <c r="H434" t="e">
        <f t="shared" si="34"/>
        <v>#N/A</v>
      </c>
    </row>
    <row r="435" spans="1:8" x14ac:dyDescent="0.2">
      <c r="A435" t="s">
        <v>893</v>
      </c>
      <c r="B435" t="e">
        <f>VLOOKUP(A435,Sentiment!A:B,2,FALSE)</f>
        <v>#N/A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 t="e">
        <f t="shared" si="33"/>
        <v>#N/A</v>
      </c>
      <c r="H435" t="e">
        <f t="shared" si="34"/>
        <v>#N/A</v>
      </c>
    </row>
    <row r="436" spans="1:8" x14ac:dyDescent="0.2">
      <c r="A436" t="s">
        <v>611</v>
      </c>
      <c r="B436" t="e">
        <f>VLOOKUP(A436,Sentiment!A:B,2,FALSE)</f>
        <v>#N/A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 t="e">
        <f t="shared" si="33"/>
        <v>#N/A</v>
      </c>
      <c r="H436" t="e">
        <f t="shared" si="34"/>
        <v>#N/A</v>
      </c>
    </row>
    <row r="437" spans="1:8" x14ac:dyDescent="0.2">
      <c r="A437" t="s">
        <v>191</v>
      </c>
      <c r="B437" t="e">
        <f>VLOOKUP(A437,Sentiment!A:B,2,FALSE)</f>
        <v>#N/A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 t="e">
        <f t="shared" si="33"/>
        <v>#N/A</v>
      </c>
      <c r="H437" t="e">
        <f t="shared" si="34"/>
        <v>#N/A</v>
      </c>
    </row>
    <row r="438" spans="1:8" x14ac:dyDescent="0.2">
      <c r="A438" t="s">
        <v>192</v>
      </c>
      <c r="B438" t="e">
        <f>VLOOKUP(A438,Sentiment!A:B,2,FALSE)</f>
        <v>#N/A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 t="e">
        <f t="shared" si="33"/>
        <v>#N/A</v>
      </c>
      <c r="H438" t="e">
        <f t="shared" si="34"/>
        <v>#N/A</v>
      </c>
    </row>
    <row r="439" spans="1:8" x14ac:dyDescent="0.2">
      <c r="A439" t="s">
        <v>894</v>
      </c>
      <c r="B439" t="e">
        <f>VLOOKUP(A439,Sentiment!A:B,2,FALSE)</f>
        <v>#N/A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 t="e">
        <f t="shared" si="33"/>
        <v>#N/A</v>
      </c>
      <c r="H439" t="e">
        <f t="shared" si="34"/>
        <v>#N/A</v>
      </c>
    </row>
    <row r="440" spans="1:8" x14ac:dyDescent="0.2">
      <c r="A440" t="s">
        <v>194</v>
      </c>
      <c r="B440" t="e">
        <f>VLOOKUP(A440,Sentiment!A:B,2,FALSE)</f>
        <v>#N/A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 t="e">
        <f t="shared" si="33"/>
        <v>#N/A</v>
      </c>
      <c r="H440" t="e">
        <f t="shared" si="34"/>
        <v>#N/A</v>
      </c>
    </row>
    <row r="441" spans="1:8" x14ac:dyDescent="0.2">
      <c r="A441" t="s">
        <v>895</v>
      </c>
      <c r="B441" t="e">
        <f>VLOOKUP(A441,Sentiment!A:B,2,FALSE)</f>
        <v>#N/A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 t="e">
        <f t="shared" si="33"/>
        <v>#N/A</v>
      </c>
      <c r="H441" t="e">
        <f t="shared" si="34"/>
        <v>#N/A</v>
      </c>
    </row>
    <row r="442" spans="1:8" x14ac:dyDescent="0.2">
      <c r="A442" t="s">
        <v>195</v>
      </c>
      <c r="B442" t="e">
        <f>VLOOKUP(A442,Sentiment!A:B,2,FALSE)</f>
        <v>#N/A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 t="e">
        <f t="shared" si="33"/>
        <v>#N/A</v>
      </c>
      <c r="H442" t="e">
        <f t="shared" si="34"/>
        <v>#N/A</v>
      </c>
    </row>
    <row r="443" spans="1:8" x14ac:dyDescent="0.2">
      <c r="A443" t="s">
        <v>896</v>
      </c>
      <c r="B443" t="e">
        <f>VLOOKUP(A443,Sentiment!A:B,2,FALSE)</f>
        <v>#N/A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 t="e">
        <f t="shared" si="33"/>
        <v>#N/A</v>
      </c>
      <c r="H443" t="e">
        <f t="shared" si="34"/>
        <v>#N/A</v>
      </c>
    </row>
    <row r="444" spans="1:8" x14ac:dyDescent="0.2">
      <c r="A444" t="s">
        <v>196</v>
      </c>
      <c r="B444" t="e">
        <f>VLOOKUP(A444,Sentiment!A:B,2,FALSE)</f>
        <v>#N/A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 t="e">
        <f t="shared" si="33"/>
        <v>#N/A</v>
      </c>
      <c r="H444" t="e">
        <f t="shared" si="34"/>
        <v>#N/A</v>
      </c>
    </row>
    <row r="445" spans="1:8" x14ac:dyDescent="0.2">
      <c r="A445" t="s">
        <v>897</v>
      </c>
      <c r="B445" t="e">
        <f>VLOOKUP(A445,Sentiment!A:B,2,FALSE)</f>
        <v>#N/A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 t="e">
        <f t="shared" si="33"/>
        <v>#N/A</v>
      </c>
      <c r="H445" t="e">
        <f t="shared" si="34"/>
        <v>#N/A</v>
      </c>
    </row>
    <row r="446" spans="1:8" x14ac:dyDescent="0.2">
      <c r="A446" t="s">
        <v>612</v>
      </c>
      <c r="B446" t="e">
        <f>VLOOKUP(A446,Sentiment!A:B,2,FALSE)</f>
        <v>#N/A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 t="e">
        <f t="shared" si="33"/>
        <v>#N/A</v>
      </c>
      <c r="H446" t="e">
        <f t="shared" si="34"/>
        <v>#N/A</v>
      </c>
    </row>
    <row r="447" spans="1:8" x14ac:dyDescent="0.2">
      <c r="A447" t="s">
        <v>197</v>
      </c>
      <c r="B447" t="e">
        <f>VLOOKUP(A447,Sentiment!A:B,2,FALSE)</f>
        <v>#N/A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 t="e">
        <f t="shared" si="33"/>
        <v>#N/A</v>
      </c>
      <c r="H447" t="e">
        <f t="shared" si="34"/>
        <v>#N/A</v>
      </c>
    </row>
    <row r="448" spans="1:8" x14ac:dyDescent="0.2">
      <c r="A448" t="s">
        <v>198</v>
      </c>
      <c r="B448" t="e">
        <f>VLOOKUP(A448,Sentiment!A:B,2,FALSE)</f>
        <v>#N/A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 t="e">
        <f t="shared" si="33"/>
        <v>#N/A</v>
      </c>
      <c r="H448" t="e">
        <f t="shared" si="34"/>
        <v>#N/A</v>
      </c>
    </row>
    <row r="449" spans="1:8" x14ac:dyDescent="0.2">
      <c r="A449" t="s">
        <v>199</v>
      </c>
      <c r="B449" t="e">
        <f>VLOOKUP(A449,Sentiment!A:B,2,FALSE)</f>
        <v>#N/A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 t="e">
        <f t="shared" si="33"/>
        <v>#N/A</v>
      </c>
      <c r="H449" t="e">
        <f t="shared" si="34"/>
        <v>#N/A</v>
      </c>
    </row>
    <row r="450" spans="1:8" x14ac:dyDescent="0.2">
      <c r="A450" t="s">
        <v>200</v>
      </c>
      <c r="B450" t="e">
        <f>VLOOKUP(A450,Sentiment!A:B,2,FALSE)</f>
        <v>#N/A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 t="e">
        <f t="shared" ref="G450:G513" si="38">H450/F450</f>
        <v>#N/A</v>
      </c>
      <c r="H450" t="e">
        <f t="shared" ref="H450:H513" si="39">IF(F450&lt;&gt;0, SUMIF(A:A,"*"&amp;E450&amp;"*",B:B), 0)</f>
        <v>#N/A</v>
      </c>
    </row>
    <row r="451" spans="1:8" x14ac:dyDescent="0.2">
      <c r="A451" t="s">
        <v>201</v>
      </c>
      <c r="B451" t="e">
        <f>VLOOKUP(A451,Sentiment!A:B,2,FALSE)</f>
        <v>#N/A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 t="e">
        <f t="shared" si="38"/>
        <v>#N/A</v>
      </c>
      <c r="H451" t="e">
        <f t="shared" si="39"/>
        <v>#N/A</v>
      </c>
    </row>
    <row r="452" spans="1:8" x14ac:dyDescent="0.2">
      <c r="A452" t="s">
        <v>898</v>
      </c>
      <c r="B452" t="e">
        <f>VLOOKUP(A452,Sentiment!A:B,2,FALSE)</f>
        <v>#N/A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 t="e">
        <f t="shared" si="38"/>
        <v>#N/A</v>
      </c>
      <c r="H452" t="e">
        <f t="shared" si="39"/>
        <v>#N/A</v>
      </c>
    </row>
    <row r="453" spans="1:8" x14ac:dyDescent="0.2">
      <c r="A453" t="s">
        <v>899</v>
      </c>
      <c r="B453" t="e">
        <f>VLOOKUP(A453,Sentiment!A:B,2,FALSE)</f>
        <v>#N/A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 t="e">
        <f t="shared" si="38"/>
        <v>#N/A</v>
      </c>
      <c r="H453" t="e">
        <f t="shared" si="39"/>
        <v>#N/A</v>
      </c>
    </row>
    <row r="454" spans="1:8" x14ac:dyDescent="0.2">
      <c r="A454" t="s">
        <v>202</v>
      </c>
      <c r="B454" t="e">
        <f>VLOOKUP(A454,Sentiment!A:B,2,FALSE)</f>
        <v>#N/A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 t="e">
        <f t="shared" si="38"/>
        <v>#N/A</v>
      </c>
      <c r="H454" t="e">
        <f t="shared" si="39"/>
        <v>#N/A</v>
      </c>
    </row>
    <row r="455" spans="1:8" x14ac:dyDescent="0.2">
      <c r="A455" t="s">
        <v>203</v>
      </c>
      <c r="B455" t="e">
        <f>VLOOKUP(A455,Sentiment!A:B,2,FALSE)</f>
        <v>#N/A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 t="e">
        <f t="shared" si="38"/>
        <v>#N/A</v>
      </c>
      <c r="H455" t="e">
        <f t="shared" si="39"/>
        <v>#N/A</v>
      </c>
    </row>
    <row r="456" spans="1:8" x14ac:dyDescent="0.2">
      <c r="A456" t="s">
        <v>900</v>
      </c>
      <c r="B456" t="e">
        <f>VLOOKUP(A456,Sentiment!A:B,2,FALSE)</f>
        <v>#N/A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 t="e">
        <f t="shared" si="38"/>
        <v>#N/A</v>
      </c>
      <c r="H456" t="e">
        <f t="shared" si="39"/>
        <v>#N/A</v>
      </c>
    </row>
    <row r="457" spans="1:8" x14ac:dyDescent="0.2">
      <c r="A457" t="s">
        <v>901</v>
      </c>
      <c r="B457" t="e">
        <f>VLOOKUP(A457,Sentiment!A:B,2,FALSE)</f>
        <v>#N/A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 t="e">
        <f t="shared" si="38"/>
        <v>#N/A</v>
      </c>
      <c r="H457" t="e">
        <f t="shared" si="39"/>
        <v>#N/A</v>
      </c>
    </row>
    <row r="458" spans="1:8" x14ac:dyDescent="0.2">
      <c r="A458" t="s">
        <v>902</v>
      </c>
      <c r="B458" t="e">
        <f>VLOOKUP(A458,Sentiment!A:B,2,FALSE)</f>
        <v>#N/A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 t="e">
        <f t="shared" si="38"/>
        <v>#N/A</v>
      </c>
      <c r="H458" t="e">
        <f t="shared" si="39"/>
        <v>#N/A</v>
      </c>
    </row>
    <row r="459" spans="1:8" x14ac:dyDescent="0.2">
      <c r="A459" t="s">
        <v>903</v>
      </c>
      <c r="B459" t="e">
        <f>VLOOKUP(A459,Sentiment!A:B,2,FALSE)</f>
        <v>#N/A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 t="e">
        <f t="shared" si="38"/>
        <v>#N/A</v>
      </c>
      <c r="H459" t="e">
        <f t="shared" si="39"/>
        <v>#N/A</v>
      </c>
    </row>
    <row r="460" spans="1:8" x14ac:dyDescent="0.2">
      <c r="A460" t="s">
        <v>904</v>
      </c>
      <c r="B460" t="e">
        <f>VLOOKUP(A460,Sentiment!A:B,2,FALSE)</f>
        <v>#N/A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 t="e">
        <f t="shared" si="38"/>
        <v>#N/A</v>
      </c>
      <c r="H460" t="e">
        <f t="shared" si="39"/>
        <v>#N/A</v>
      </c>
    </row>
    <row r="461" spans="1:8" x14ac:dyDescent="0.2">
      <c r="A461" t="s">
        <v>905</v>
      </c>
      <c r="B461" t="e">
        <f>VLOOKUP(A461,Sentiment!A:B,2,FALSE)</f>
        <v>#N/A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 t="e">
        <f t="shared" si="38"/>
        <v>#N/A</v>
      </c>
      <c r="H461" t="e">
        <f t="shared" si="39"/>
        <v>#N/A</v>
      </c>
    </row>
    <row r="462" spans="1:8" x14ac:dyDescent="0.2">
      <c r="A462" t="s">
        <v>205</v>
      </c>
      <c r="B462" t="e">
        <f>VLOOKUP(A462,Sentiment!A:B,2,FALSE)</f>
        <v>#N/A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 t="e">
        <f t="shared" si="38"/>
        <v>#N/A</v>
      </c>
      <c r="H462" t="e">
        <f t="shared" si="39"/>
        <v>#N/A</v>
      </c>
    </row>
    <row r="463" spans="1:8" x14ac:dyDescent="0.2">
      <c r="A463" t="s">
        <v>206</v>
      </c>
      <c r="B463" t="e">
        <f>VLOOKUP(A463,Sentiment!A:B,2,FALSE)</f>
        <v>#N/A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 t="e">
        <f t="shared" si="38"/>
        <v>#N/A</v>
      </c>
      <c r="H463" t="e">
        <f t="shared" si="39"/>
        <v>#N/A</v>
      </c>
    </row>
    <row r="464" spans="1:8" x14ac:dyDescent="0.2">
      <c r="A464" t="s">
        <v>207</v>
      </c>
      <c r="B464" t="e">
        <f>VLOOKUP(A464,Sentiment!A:B,2,FALSE)</f>
        <v>#N/A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 t="e">
        <f t="shared" si="38"/>
        <v>#N/A</v>
      </c>
      <c r="H464" t="e">
        <f t="shared" si="39"/>
        <v>#N/A</v>
      </c>
    </row>
    <row r="465" spans="1:8" x14ac:dyDescent="0.2">
      <c r="A465" t="s">
        <v>906</v>
      </c>
      <c r="B465" t="e">
        <f>VLOOKUP(A465,Sentiment!A:B,2,FALSE)</f>
        <v>#N/A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>
        <f t="shared" si="38"/>
        <v>0</v>
      </c>
      <c r="H465">
        <f t="shared" si="39"/>
        <v>0</v>
      </c>
    </row>
    <row r="466" spans="1:8" x14ac:dyDescent="0.2">
      <c r="A466" t="s">
        <v>208</v>
      </c>
      <c r="B466" t="e">
        <f>VLOOKUP(A466,Sentiment!A:B,2,FALSE)</f>
        <v>#N/A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 t="e">
        <f t="shared" si="38"/>
        <v>#N/A</v>
      </c>
      <c r="H466" t="e">
        <f t="shared" si="39"/>
        <v>#N/A</v>
      </c>
    </row>
    <row r="467" spans="1:8" x14ac:dyDescent="0.2">
      <c r="A467" t="s">
        <v>907</v>
      </c>
      <c r="B467" t="e">
        <f>VLOOKUP(A467,Sentiment!A:B,2,FALSE)</f>
        <v>#N/A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 t="e">
        <f t="shared" si="38"/>
        <v>#N/A</v>
      </c>
      <c r="H467" t="e">
        <f t="shared" si="39"/>
        <v>#N/A</v>
      </c>
    </row>
    <row r="468" spans="1:8" x14ac:dyDescent="0.2">
      <c r="A468" t="s">
        <v>908</v>
      </c>
      <c r="B468" t="e">
        <f>VLOOKUP(A468,Sentiment!A:B,2,FALSE)</f>
        <v>#N/A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 t="e">
        <f t="shared" si="38"/>
        <v>#N/A</v>
      </c>
      <c r="H468" t="e">
        <f t="shared" si="39"/>
        <v>#N/A</v>
      </c>
    </row>
    <row r="469" spans="1:8" x14ac:dyDescent="0.2">
      <c r="A469" t="s">
        <v>614</v>
      </c>
      <c r="B469" t="e">
        <f>VLOOKUP(A469,Sentiment!A:B,2,FALSE)</f>
        <v>#N/A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 t="e">
        <f t="shared" si="38"/>
        <v>#N/A</v>
      </c>
      <c r="H469" t="e">
        <f t="shared" si="39"/>
        <v>#N/A</v>
      </c>
    </row>
    <row r="470" spans="1:8" x14ac:dyDescent="0.2">
      <c r="A470" t="s">
        <v>209</v>
      </c>
      <c r="B470" t="e">
        <f>VLOOKUP(A470,Sentiment!A:B,2,FALSE)</f>
        <v>#N/A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 t="e">
        <f t="shared" si="38"/>
        <v>#N/A</v>
      </c>
      <c r="H470" t="e">
        <f t="shared" si="39"/>
        <v>#N/A</v>
      </c>
    </row>
    <row r="471" spans="1:8" x14ac:dyDescent="0.2">
      <c r="A471" t="s">
        <v>909</v>
      </c>
      <c r="B471" t="e">
        <f>VLOOKUP(A471,Sentiment!A:B,2,FALSE)</f>
        <v>#N/A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 t="e">
        <f t="shared" si="38"/>
        <v>#N/A</v>
      </c>
      <c r="H471" t="e">
        <f t="shared" si="39"/>
        <v>#N/A</v>
      </c>
    </row>
    <row r="472" spans="1:8" x14ac:dyDescent="0.2">
      <c r="A472" t="s">
        <v>210</v>
      </c>
      <c r="B472">
        <f>VLOOKUP(A472,Sentiment!A:B,2,FALSE)</f>
        <v>0.109523809523809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 t="e">
        <f t="shared" si="38"/>
        <v>#N/A</v>
      </c>
      <c r="H472" t="e">
        <f t="shared" si="39"/>
        <v>#N/A</v>
      </c>
    </row>
    <row r="473" spans="1:8" x14ac:dyDescent="0.2">
      <c r="A473" t="s">
        <v>615</v>
      </c>
      <c r="B473" t="e">
        <f>VLOOKUP(A473,Sentiment!A:B,2,FALSE)</f>
        <v>#N/A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 t="e">
        <f t="shared" si="38"/>
        <v>#N/A</v>
      </c>
      <c r="H473" t="e">
        <f t="shared" si="39"/>
        <v>#N/A</v>
      </c>
    </row>
    <row r="474" spans="1:8" x14ac:dyDescent="0.2">
      <c r="A474" t="s">
        <v>212</v>
      </c>
      <c r="B474" t="e">
        <f>VLOOKUP(A474,Sentiment!A:B,2,FALSE)</f>
        <v>#N/A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 t="e">
        <f t="shared" si="38"/>
        <v>#N/A</v>
      </c>
      <c r="H474" t="e">
        <f t="shared" si="39"/>
        <v>#N/A</v>
      </c>
    </row>
    <row r="475" spans="1:8" x14ac:dyDescent="0.2">
      <c r="A475" t="s">
        <v>616</v>
      </c>
      <c r="B475" t="e">
        <f>VLOOKUP(A475,Sentiment!A:B,2,FALSE)</f>
        <v>#N/A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 t="e">
        <f t="shared" si="38"/>
        <v>#N/A</v>
      </c>
      <c r="H475" t="e">
        <f t="shared" si="39"/>
        <v>#N/A</v>
      </c>
    </row>
    <row r="476" spans="1:8" x14ac:dyDescent="0.2">
      <c r="A476" t="s">
        <v>214</v>
      </c>
      <c r="B476" t="e">
        <f>VLOOKUP(A476,Sentiment!A:B,2,FALSE)</f>
        <v>#N/A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 t="e">
        <f t="shared" si="38"/>
        <v>#N/A</v>
      </c>
      <c r="H476" t="e">
        <f t="shared" si="39"/>
        <v>#N/A</v>
      </c>
    </row>
    <row r="477" spans="1:8" x14ac:dyDescent="0.2">
      <c r="A477" t="s">
        <v>911</v>
      </c>
      <c r="B477" t="e">
        <f>VLOOKUP(A477,Sentiment!A:B,2,FALSE)</f>
        <v>#N/A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 t="e">
        <f t="shared" si="38"/>
        <v>#N/A</v>
      </c>
      <c r="H477" t="e">
        <f t="shared" si="39"/>
        <v>#N/A</v>
      </c>
    </row>
    <row r="478" spans="1:8" x14ac:dyDescent="0.2">
      <c r="A478" t="s">
        <v>617</v>
      </c>
      <c r="B478" t="e">
        <f>VLOOKUP(A478,Sentiment!A:B,2,FALSE)</f>
        <v>#N/A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 t="e">
        <f t="shared" si="38"/>
        <v>#N/A</v>
      </c>
      <c r="H478" t="e">
        <f t="shared" si="39"/>
        <v>#N/A</v>
      </c>
    </row>
    <row r="479" spans="1:8" x14ac:dyDescent="0.2">
      <c r="A479" t="s">
        <v>215</v>
      </c>
      <c r="B479" t="e">
        <f>VLOOKUP(A479,Sentiment!A:B,2,FALSE)</f>
        <v>#N/A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 t="e">
        <f t="shared" si="38"/>
        <v>#N/A</v>
      </c>
      <c r="H479" t="e">
        <f t="shared" si="39"/>
        <v>#N/A</v>
      </c>
    </row>
    <row r="480" spans="1:8" x14ac:dyDescent="0.2">
      <c r="A480" t="s">
        <v>912</v>
      </c>
      <c r="B480" t="e">
        <f>VLOOKUP(A480,Sentiment!A:B,2,FALSE)</f>
        <v>#N/A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 t="e">
        <f t="shared" si="38"/>
        <v>#N/A</v>
      </c>
      <c r="H480" t="e">
        <f t="shared" si="39"/>
        <v>#N/A</v>
      </c>
    </row>
    <row r="481" spans="1:8" x14ac:dyDescent="0.2">
      <c r="A481" t="s">
        <v>216</v>
      </c>
      <c r="B481" t="e">
        <f>VLOOKUP(A481,Sentiment!A:B,2,FALSE)</f>
        <v>#N/A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 t="e">
        <f t="shared" si="38"/>
        <v>#N/A</v>
      </c>
      <c r="H481" t="e">
        <f t="shared" si="39"/>
        <v>#N/A</v>
      </c>
    </row>
    <row r="482" spans="1:8" x14ac:dyDescent="0.2">
      <c r="A482" t="s">
        <v>217</v>
      </c>
      <c r="B482" t="e">
        <f>VLOOKUP(A482,Sentiment!A:B,2,FALSE)</f>
        <v>#N/A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 t="e">
        <f t="shared" si="38"/>
        <v>#N/A</v>
      </c>
      <c r="H482" t="e">
        <f t="shared" si="39"/>
        <v>#N/A</v>
      </c>
    </row>
    <row r="483" spans="1:8" x14ac:dyDescent="0.2">
      <c r="A483" t="s">
        <v>218</v>
      </c>
      <c r="B483" t="e">
        <f>VLOOKUP(A483,Sentiment!A:B,2,FALSE)</f>
        <v>#N/A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 t="e">
        <f t="shared" si="38"/>
        <v>#N/A</v>
      </c>
      <c r="H483" t="e">
        <f t="shared" si="39"/>
        <v>#N/A</v>
      </c>
    </row>
    <row r="484" spans="1:8" x14ac:dyDescent="0.2">
      <c r="A484" t="s">
        <v>219</v>
      </c>
      <c r="B484" t="e">
        <f>VLOOKUP(A484,Sentiment!A:B,2,FALSE)</f>
        <v>#N/A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 t="e">
        <f t="shared" si="38"/>
        <v>#N/A</v>
      </c>
      <c r="H484" t="e">
        <f t="shared" si="39"/>
        <v>#N/A</v>
      </c>
    </row>
    <row r="485" spans="1:8" x14ac:dyDescent="0.2">
      <c r="A485" t="s">
        <v>220</v>
      </c>
      <c r="B485" t="e">
        <f>VLOOKUP(A485,Sentiment!A:B,2,FALSE)</f>
        <v>#N/A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 t="e">
        <f t="shared" si="38"/>
        <v>#N/A</v>
      </c>
      <c r="H485" t="e">
        <f t="shared" si="39"/>
        <v>#N/A</v>
      </c>
    </row>
    <row r="486" spans="1:8" x14ac:dyDescent="0.2">
      <c r="A486" t="s">
        <v>221</v>
      </c>
      <c r="B486" t="e">
        <f>VLOOKUP(A486,Sentiment!A:B,2,FALSE)</f>
        <v>#N/A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 t="e">
        <f t="shared" si="38"/>
        <v>#N/A</v>
      </c>
      <c r="H486" t="e">
        <f t="shared" si="39"/>
        <v>#N/A</v>
      </c>
    </row>
    <row r="487" spans="1:8" x14ac:dyDescent="0.2">
      <c r="A487" t="s">
        <v>619</v>
      </c>
      <c r="B487" t="e">
        <f>VLOOKUP(A487,Sentiment!A:B,2,FALSE)</f>
        <v>#N/A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 t="e">
        <f>VLOOKUP(A488,Sentiment!A:B,2,FALSE)</f>
        <v>#N/A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 t="e">
        <f>VLOOKUP(A489,Sentiment!A:B,2,FALSE)</f>
        <v>#N/A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 t="e">
        <f>VLOOKUP(A490,Sentiment!A:B,2,FALSE)</f>
        <v>#N/A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 t="e">
        <f>VLOOKUP(A491,Sentiment!A:B,2,FALSE)</f>
        <v>#N/A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>
        <f>VLOOKUP(A492,Sentiment!A:B,2,FALSE)</f>
        <v>6.4596884596884604E-2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 t="e">
        <f>VLOOKUP(A493,Sentiment!A:B,2,FALSE)</f>
        <v>#N/A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 t="e">
        <f>VLOOKUP(A494,Sentiment!A:B,2,FALSE)</f>
        <v>#N/A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 t="e">
        <f>VLOOKUP(A495,Sentiment!A:B,2,FALSE)</f>
        <v>#N/A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 t="e">
        <f>VLOOKUP(A496,Sentiment!A:B,2,FALSE)</f>
        <v>#N/A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 t="e">
        <f>VLOOKUP(A497,Sentiment!A:B,2,FALSE)</f>
        <v>#N/A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 t="e">
        <f>VLOOKUP(A498,Sentiment!A:B,2,FALSE)</f>
        <v>#N/A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 t="e">
        <f>VLOOKUP(A499,Sentiment!A:B,2,FALSE)</f>
        <v>#N/A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 t="e">
        <f>VLOOKUP(A500,Sentiment!A:B,2,FALSE)</f>
        <v>#N/A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 t="e">
        <f>VLOOKUP(A501,Sentiment!A:B,2,FALSE)</f>
        <v>#N/A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 t="e">
        <f>VLOOKUP(A502,Sentiment!A:B,2,FALSE)</f>
        <v>#N/A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>
        <f>VLOOKUP(A503,Sentiment!A:B,2,FALSE)</f>
        <v>2.20338983050847E-2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 t="e">
        <f>VLOOKUP(A504,Sentiment!A:B,2,FALSE)</f>
        <v>#N/A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 t="e">
        <f>VLOOKUP(A505,Sentiment!A:B,2,FALSE)</f>
        <v>#N/A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 t="e">
        <f>VLOOKUP(A506,Sentiment!A:B,2,FALSE)</f>
        <v>#N/A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 t="e">
        <f>VLOOKUP(A507,Sentiment!A:B,2,FALSE)</f>
        <v>#N/A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 t="e">
        <f>VLOOKUP(A508,Sentiment!A:B,2,FALSE)</f>
        <v>#N/A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>
        <f>VLOOKUP(A509,Sentiment!A:B,2,FALSE)</f>
        <v>9.6666666666666595E-2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 t="e">
        <f>VLOOKUP(A510,Sentiment!A:B,2,FALSE)</f>
        <v>#N/A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 t="e">
        <f>VLOOKUP(A511,Sentiment!A:B,2,FALSE)</f>
        <v>#N/A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 t="e">
        <f>VLOOKUP(A512,Sentiment!A:B,2,FALSE)</f>
        <v>#N/A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 t="e">
        <f>VLOOKUP(A513,Sentiment!A:B,2,FALSE)</f>
        <v>#N/A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 t="e">
        <f>VLOOKUP(A514,Sentiment!A:B,2,FALSE)</f>
        <v>#N/A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 t="e">
        <f>VLOOKUP(A515,Sentiment!A:B,2,FALSE)</f>
        <v>#N/A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>
        <f>VLOOKUP(A516,Sentiment!A:B,2,FALSE)</f>
        <v>1.4882288493399599E-2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 t="e">
        <f>VLOOKUP(A517,Sentiment!A:B,2,FALSE)</f>
        <v>#N/A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 t="e">
        <f>VLOOKUP(A518,Sentiment!A:B,2,FALSE)</f>
        <v>#N/A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 t="e">
        <f>VLOOKUP(A519,Sentiment!A:B,2,FALSE)</f>
        <v>#N/A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 t="e">
        <f>VLOOKUP(A520,Sentiment!A:B,2,FALSE)</f>
        <v>#N/A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 t="e">
        <f>VLOOKUP(A521,Sentiment!A:B,2,FALSE)</f>
        <v>#N/A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 t="e">
        <f>VLOOKUP(A522,Sentiment!A:B,2,FALSE)</f>
        <v>#N/A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>
        <f>VLOOKUP(A523,Sentiment!A:B,2,FALSE)</f>
        <v>4.4563279857397498E-3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 t="e">
        <f>VLOOKUP(A524,Sentiment!A:B,2,FALSE)</f>
        <v>#N/A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 t="e">
        <f>VLOOKUP(A525,Sentiment!A:B,2,FALSE)</f>
        <v>#N/A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 t="e">
        <f>VLOOKUP(A526,Sentiment!A:B,2,FALSE)</f>
        <v>#N/A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 t="e">
        <f>VLOOKUP(A527,Sentiment!A:B,2,FALSE)</f>
        <v>#N/A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 t="e">
        <f>VLOOKUP(A528,Sentiment!A:B,2,FALSE)</f>
        <v>#N/A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 t="e">
        <f>VLOOKUP(A529,Sentiment!A:B,2,FALSE)</f>
        <v>#N/A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 t="e">
        <f>VLOOKUP(A530,Sentiment!A:B,2,FALSE)</f>
        <v>#N/A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 t="e">
        <f>VLOOKUP(A531,Sentiment!A:B,2,FALSE)</f>
        <v>#N/A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>
        <f>VLOOKUP(A532,Sentiment!A:B,2,FALSE)</f>
        <v>3.8636363636363601E-2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 t="e">
        <f>VLOOKUP(A533,Sentiment!A:B,2,FALSE)</f>
        <v>#N/A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 t="e">
        <f>VLOOKUP(A534,Sentiment!A:B,2,FALSE)</f>
        <v>#N/A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 t="e">
        <f>VLOOKUP(A535,Sentiment!A:B,2,FALSE)</f>
        <v>#N/A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 t="e">
        <f>VLOOKUP(A536,Sentiment!A:B,2,FALSE)</f>
        <v>#N/A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 t="e">
        <f>VLOOKUP(A537,Sentiment!A:B,2,FALSE)</f>
        <v>#N/A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 t="e">
        <f>VLOOKUP(A538,Sentiment!A:B,2,FALSE)</f>
        <v>#N/A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 t="e">
        <f>VLOOKUP(A539,Sentiment!A:B,2,FALSE)</f>
        <v>#N/A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 t="e">
        <f>VLOOKUP(A540,Sentiment!A:B,2,FALSE)</f>
        <v>#N/A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 t="e">
        <f>VLOOKUP(A541,Sentiment!A:B,2,FALSE)</f>
        <v>#N/A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 t="e">
        <f>VLOOKUP(A542,Sentiment!A:B,2,FALSE)</f>
        <v>#N/A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 t="e">
        <f>VLOOKUP(A543,Sentiment!A:B,2,FALSE)</f>
        <v>#N/A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 t="e">
        <f>VLOOKUP(A544,Sentiment!A:B,2,FALSE)</f>
        <v>#N/A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 t="e">
        <f>VLOOKUP(A545,Sentiment!A:B,2,FALSE)</f>
        <v>#N/A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 t="e">
        <f>VLOOKUP(A546,Sentiment!A:B,2,FALSE)</f>
        <v>#N/A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 t="e">
        <f>VLOOKUP(A547,Sentiment!A:B,2,FALSE)</f>
        <v>#N/A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 t="e">
        <f>VLOOKUP(A548,Sentiment!A:B,2,FALSE)</f>
        <v>#N/A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 t="e">
        <f>VLOOKUP(A549,Sentiment!A:B,2,FALSE)</f>
        <v>#N/A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 t="e">
        <f>VLOOKUP(A550,Sentiment!A:B,2,FALSE)</f>
        <v>#N/A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 t="e">
        <f>VLOOKUP(A551,Sentiment!A:B,2,FALSE)</f>
        <v>#N/A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 t="e">
        <f>VLOOKUP(A552,Sentiment!A:B,2,FALSE)</f>
        <v>#N/A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 t="e">
        <f>VLOOKUP(A553,Sentiment!A:B,2,FALSE)</f>
        <v>#N/A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 t="e">
        <f>VLOOKUP(A554,Sentiment!A:B,2,FALSE)</f>
        <v>#N/A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 t="e">
        <f>VLOOKUP(A555,Sentiment!A:B,2,FALSE)</f>
        <v>#N/A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 t="e">
        <f>VLOOKUP(A556,Sentiment!A:B,2,FALSE)</f>
        <v>#N/A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 t="e">
        <f>VLOOKUP(A557,Sentiment!A:B,2,FALSE)</f>
        <v>#N/A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 t="e">
        <f>VLOOKUP(A558,Sentiment!A:B,2,FALSE)</f>
        <v>#N/A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 t="e">
        <f>VLOOKUP(A559,Sentiment!A:B,2,FALSE)</f>
        <v>#N/A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 t="e">
        <f>VLOOKUP(A560,Sentiment!A:B,2,FALSE)</f>
        <v>#N/A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 t="e">
        <f>VLOOKUP(A561,Sentiment!A:B,2,FALSE)</f>
        <v>#N/A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 t="e">
        <f>VLOOKUP(A562,Sentiment!A:B,2,FALSE)</f>
        <v>#N/A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 t="e">
        <f>VLOOKUP(A563,Sentiment!A:B,2,FALSE)</f>
        <v>#N/A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 t="e">
        <f>VLOOKUP(A564,Sentiment!A:B,2,FALSE)</f>
        <v>#N/A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 t="e">
        <f>VLOOKUP(A565,Sentiment!A:B,2,FALSE)</f>
        <v>#N/A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 t="e">
        <f>VLOOKUP(A566,Sentiment!A:B,2,FALSE)</f>
        <v>#N/A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 t="e">
        <f>VLOOKUP(A567,Sentiment!A:B,2,FALSE)</f>
        <v>#N/A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 t="e">
        <f>VLOOKUP(A568,Sentiment!A:B,2,FALSE)</f>
        <v>#N/A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 t="e">
        <f>VLOOKUP(A569,Sentiment!A:B,2,FALSE)</f>
        <v>#N/A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 t="e">
        <f>VLOOKUP(A570,Sentiment!A:B,2,FALSE)</f>
        <v>#N/A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>
        <f>VLOOKUP(A571,Sentiment!A:B,2,FALSE)</f>
        <v>0.132293274358491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 t="e">
        <f>VLOOKUP(A572,Sentiment!A:B,2,FALSE)</f>
        <v>#N/A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 t="e">
        <f>VLOOKUP(A573,Sentiment!A:B,2,FALSE)</f>
        <v>#N/A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 t="e">
        <f>VLOOKUP(A574,Sentiment!A:B,2,FALSE)</f>
        <v>#N/A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 t="e">
        <f>VLOOKUP(A575,Sentiment!A:B,2,FALSE)</f>
        <v>#N/A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>
        <f>VLOOKUP(A576,Sentiment!A:B,2,FALSE)</f>
        <v>6.1855105678635003E-2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 t="e">
        <f>VLOOKUP(A577,Sentiment!A:B,2,FALSE)</f>
        <v>#N/A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 t="e">
        <f>VLOOKUP(A578,Sentiment!A:B,2,FALSE)</f>
        <v>#N/A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 t="e">
        <f>VLOOKUP(A579,Sentiment!A:B,2,FALSE)</f>
        <v>#N/A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 t="e">
        <f>VLOOKUP(A580,Sentiment!A:B,2,FALSE)</f>
        <v>#N/A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 t="e">
        <f>VLOOKUP(A581,Sentiment!A:B,2,FALSE)</f>
        <v>#N/A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 t="e">
        <f>VLOOKUP(A582,Sentiment!A:B,2,FALSE)</f>
        <v>#N/A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 t="e">
        <f>VLOOKUP(A583,Sentiment!A:B,2,FALSE)</f>
        <v>#N/A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 t="e">
        <f>VLOOKUP(A584,Sentiment!A:B,2,FALSE)</f>
        <v>#N/A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 t="e">
        <f>VLOOKUP(A585,Sentiment!A:B,2,FALSE)</f>
        <v>#N/A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 t="e">
        <f>VLOOKUP(A586,Sentiment!A:B,2,FALSE)</f>
        <v>#N/A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 t="e">
        <f>VLOOKUP(A587,Sentiment!A:B,2,FALSE)</f>
        <v>#N/A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 t="e">
        <f>VLOOKUP(A588,Sentiment!A:B,2,FALSE)</f>
        <v>#N/A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 t="e">
        <f>VLOOKUP(A589,Sentiment!A:B,2,FALSE)</f>
        <v>#N/A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 t="e">
        <f>VLOOKUP(A590,Sentiment!A:B,2,FALSE)</f>
        <v>#N/A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 t="e">
        <f>VLOOKUP(A591,Sentiment!A:B,2,FALSE)</f>
        <v>#N/A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 t="e">
        <f>VLOOKUP(A592,Sentiment!A:B,2,FALSE)</f>
        <v>#N/A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>
        <f>VLOOKUP(A593,Sentiment!A:B,2,FALSE)</f>
        <v>0.14903273809523801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 t="e">
        <f>VLOOKUP(A594,Sentiment!A:B,2,FALSE)</f>
        <v>#N/A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 t="e">
        <f>VLOOKUP(A595,Sentiment!A:B,2,FALSE)</f>
        <v>#N/A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 t="e">
        <f>VLOOKUP(A596,Sentiment!A:B,2,FALSE)</f>
        <v>#N/A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 t="e">
        <f>VLOOKUP(A597,Sentiment!A:B,2,FALSE)</f>
        <v>#N/A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 t="e">
        <f>VLOOKUP(A598,Sentiment!A:B,2,FALSE)</f>
        <v>#N/A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 t="e">
        <f>VLOOKUP(A599,Sentiment!A:B,2,FALSE)</f>
        <v>#N/A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 t="e">
        <f>VLOOKUP(A600,Sentiment!A:B,2,FALSE)</f>
        <v>#N/A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 t="e">
        <f>VLOOKUP(A601,Sentiment!A:B,2,FALSE)</f>
        <v>#N/A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 t="e">
        <f>VLOOKUP(A602,Sentiment!A:B,2,FALSE)</f>
        <v>#N/A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 t="e">
        <f>VLOOKUP(A603,Sentiment!A:B,2,FALSE)</f>
        <v>#N/A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 t="e">
        <f>VLOOKUP(A604,Sentiment!A:B,2,FALSE)</f>
        <v>#N/A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 t="e">
        <f>VLOOKUP(A605,Sentiment!A:B,2,FALSE)</f>
        <v>#N/A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 t="e">
        <f>VLOOKUP(A606,Sentiment!A:B,2,FALSE)</f>
        <v>#N/A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 t="e">
        <f>VLOOKUP(A607,Sentiment!A:B,2,FALSE)</f>
        <v>#N/A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 t="e">
        <f>VLOOKUP(A608,Sentiment!A:B,2,FALSE)</f>
        <v>#N/A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 t="e">
        <f>VLOOKUP(A609,Sentiment!A:B,2,FALSE)</f>
        <v>#N/A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>
        <f>VLOOKUP(A610,Sentiment!A:B,2,FALSE)</f>
        <v>0.37608695652173901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 t="e">
        <f>VLOOKUP(A611,Sentiment!A:B,2,FALSE)</f>
        <v>#N/A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>
        <f>VLOOKUP(A612,Sentiment!A:B,2,FALSE)</f>
        <v>1.8910256410256399E-2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 t="e">
        <f>VLOOKUP(A613,Sentiment!A:B,2,FALSE)</f>
        <v>#N/A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 t="e">
        <f>VLOOKUP(A614,Sentiment!A:B,2,FALSE)</f>
        <v>#N/A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 t="e">
        <f>VLOOKUP(A615,Sentiment!A:B,2,FALSE)</f>
        <v>#N/A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 t="e">
        <f>VLOOKUP(A616,Sentiment!A:B,2,FALSE)</f>
        <v>#N/A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 t="e">
        <f>VLOOKUP(A617,Sentiment!A:B,2,FALSE)</f>
        <v>#N/A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 t="e">
        <f>VLOOKUP(A618,Sentiment!A:B,2,FALSE)</f>
        <v>#N/A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>
        <f>VLOOKUP(A619,Sentiment!A:B,2,FALSE)</f>
        <v>0.15162729782294901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 t="e">
        <f>VLOOKUP(A620,Sentiment!A:B,2,FALSE)</f>
        <v>#N/A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 t="e">
        <f>VLOOKUP(A621,Sentiment!A:B,2,FALSE)</f>
        <v>#N/A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 t="e">
        <f>VLOOKUP(A622,Sentiment!A:B,2,FALSE)</f>
        <v>#N/A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 t="e">
        <f>VLOOKUP(A623,Sentiment!A:B,2,FALSE)</f>
        <v>#N/A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 t="e">
        <f>VLOOKUP(A624,Sentiment!A:B,2,FALSE)</f>
        <v>#N/A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 t="e">
        <f>VLOOKUP(A625,Sentiment!A:B,2,FALSE)</f>
        <v>#N/A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 t="e">
        <f>VLOOKUP(A626,Sentiment!A:B,2,FALSE)</f>
        <v>#N/A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 t="e">
        <f>VLOOKUP(A627,Sentiment!A:B,2,FALSE)</f>
        <v>#N/A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 t="e">
        <f>VLOOKUP(A628,Sentiment!A:B,2,FALSE)</f>
        <v>#N/A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 t="e">
        <f>VLOOKUP(A629,Sentiment!A:B,2,FALSE)</f>
        <v>#N/A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 t="e">
        <f>VLOOKUP(A630,Sentiment!A:B,2,FALSE)</f>
        <v>#N/A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 t="e">
        <f>VLOOKUP(A631,Sentiment!A:B,2,FALSE)</f>
        <v>#N/A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 t="e">
        <f>VLOOKUP(A632,Sentiment!A:B,2,FALSE)</f>
        <v>#N/A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 t="e">
        <f>VLOOKUP(A633,Sentiment!A:B,2,FALSE)</f>
        <v>#N/A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 t="e">
        <f>VLOOKUP(A634,Sentiment!A:B,2,FALSE)</f>
        <v>#N/A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 t="e">
        <f>VLOOKUP(A635,Sentiment!A:B,2,FALSE)</f>
        <v>#N/A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 t="e">
        <f>VLOOKUP(A636,Sentiment!A:B,2,FALSE)</f>
        <v>#N/A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 t="e">
        <f>VLOOKUP(A637,Sentiment!A:B,2,FALSE)</f>
        <v>#N/A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>
        <f>VLOOKUP(A638,Sentiment!A:B,2,FALSE)</f>
        <v>0.18725812340270101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 t="e">
        <f>VLOOKUP(A639,Sentiment!A:B,2,FALSE)</f>
        <v>#N/A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 t="e">
        <f>VLOOKUP(A640,Sentiment!A:B,2,FALSE)</f>
        <v>#N/A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 t="e">
        <f>VLOOKUP(A641,Sentiment!A:B,2,FALSE)</f>
        <v>#N/A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 t="e">
        <f>VLOOKUP(A642,Sentiment!A:B,2,FALSE)</f>
        <v>#N/A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 t="e">
        <f>VLOOKUP(A643,Sentiment!A:B,2,FALSE)</f>
        <v>#N/A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 t="e">
        <f>VLOOKUP(A644,Sentiment!A:B,2,FALSE)</f>
        <v>#N/A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 t="e">
        <f>VLOOKUP(A645,Sentiment!A:B,2,FALSE)</f>
        <v>#N/A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 t="e">
        <f>VLOOKUP(A646,Sentiment!A:B,2,FALSE)</f>
        <v>#N/A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>
        <f>VLOOKUP(A647,Sentiment!A:B,2,FALSE)</f>
        <v>4.96851633215269E-2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 t="e">
        <f>VLOOKUP(A648,Sentiment!A:B,2,FALSE)</f>
        <v>#N/A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 t="e">
        <f>VLOOKUP(A649,Sentiment!A:B,2,FALSE)</f>
        <v>#N/A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 t="e">
        <f>VLOOKUP(A650,Sentiment!A:B,2,FALSE)</f>
        <v>#N/A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 t="e">
        <f>VLOOKUP(A651,Sentiment!A:B,2,FALSE)</f>
        <v>#N/A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 t="e">
        <f>VLOOKUP(A652,Sentiment!A:B,2,FALSE)</f>
        <v>#N/A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 t="e">
        <f>VLOOKUP(A653,Sentiment!A:B,2,FALSE)</f>
        <v>#N/A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 t="e">
        <f>VLOOKUP(A654,Sentiment!A:B,2,FALSE)</f>
        <v>#N/A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 t="e">
        <f>VLOOKUP(A655,Sentiment!A:B,2,FALSE)</f>
        <v>#N/A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 t="e">
        <f>VLOOKUP(A656,Sentiment!A:B,2,FALSE)</f>
        <v>#N/A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>
        <f>VLOOKUP(A657,Sentiment!A:B,2,FALSE)</f>
        <v>1.9557823129251601E-2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>
        <f>VLOOKUP(A658,Sentiment!A:B,2,FALSE)</f>
        <v>9.2807683982683895E-2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 t="e">
        <f>VLOOKUP(A659,Sentiment!A:B,2,FALSE)</f>
        <v>#N/A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 t="e">
        <f>VLOOKUP(A660,Sentiment!A:B,2,FALSE)</f>
        <v>#N/A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 t="e">
        <f>VLOOKUP(A661,Sentiment!A:B,2,FALSE)</f>
        <v>#N/A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 t="e">
        <f>VLOOKUP(A662,Sentiment!A:B,2,FALSE)</f>
        <v>#N/A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 t="e">
        <f>VLOOKUP(A663,Sentiment!A:B,2,FALSE)</f>
        <v>#N/A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 t="e">
        <f>VLOOKUP(A664,Sentiment!A:B,2,FALSE)</f>
        <v>#N/A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 t="e">
        <f>VLOOKUP(A665,Sentiment!A:B,2,FALSE)</f>
        <v>#N/A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 t="e">
        <f>VLOOKUP(A666,Sentiment!A:B,2,FALSE)</f>
        <v>#N/A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 t="e">
        <f>VLOOKUP(A667,Sentiment!A:B,2,FALSE)</f>
        <v>#N/A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 t="e">
        <f>VLOOKUP(A668,Sentiment!A:B,2,FALSE)</f>
        <v>#N/A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 t="e">
        <f>VLOOKUP(A669,Sentiment!A:B,2,FALSE)</f>
        <v>#N/A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>
        <f>VLOOKUP(A670,Sentiment!A:B,2,FALSE)</f>
        <v>0.102396053558844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 t="e">
        <f>VLOOKUP(A671,Sentiment!A:B,2,FALSE)</f>
        <v>#N/A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 t="e">
        <f>VLOOKUP(A672,Sentiment!A:B,2,FALSE)</f>
        <v>#N/A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 t="e">
        <f>VLOOKUP(A673,Sentiment!A:B,2,FALSE)</f>
        <v>#N/A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 t="e">
        <f>VLOOKUP(A674,Sentiment!A:B,2,FALSE)</f>
        <v>#N/A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 t="e">
        <f>VLOOKUP(A675,Sentiment!A:B,2,FALSE)</f>
        <v>#N/A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 t="e">
        <f>VLOOKUP(A676,Sentiment!A:B,2,FALSE)</f>
        <v>#N/A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 t="e">
        <f>VLOOKUP(A677,Sentiment!A:B,2,FALSE)</f>
        <v>#N/A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 t="e">
        <f>VLOOKUP(A678,Sentiment!A:B,2,FALSE)</f>
        <v>#N/A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 t="e">
        <f>VLOOKUP(A679,Sentiment!A:B,2,FALSE)</f>
        <v>#N/A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 t="e">
        <f>VLOOKUP(A680,Sentiment!A:B,2,FALSE)</f>
        <v>#N/A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 t="e">
        <f>VLOOKUP(A681,Sentiment!A:B,2,FALSE)</f>
        <v>#N/A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 t="e">
        <f>VLOOKUP(A682,Sentiment!A:B,2,FALSE)</f>
        <v>#N/A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 t="e">
        <f>VLOOKUP(A683,Sentiment!A:B,2,FALSE)</f>
        <v>#N/A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 t="e">
        <f>VLOOKUP(A684,Sentiment!A:B,2,FALSE)</f>
        <v>#N/A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 t="e">
        <f>VLOOKUP(A685,Sentiment!A:B,2,FALSE)</f>
        <v>#N/A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 t="e">
        <f>VLOOKUP(A686,Sentiment!A:B,2,FALSE)</f>
        <v>#N/A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 t="e">
        <f>VLOOKUP(A687,Sentiment!A:B,2,FALSE)</f>
        <v>#N/A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 t="e">
        <f>VLOOKUP(A688,Sentiment!A:B,2,FALSE)</f>
        <v>#N/A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 t="e">
        <f>VLOOKUP(A689,Sentiment!A:B,2,FALSE)</f>
        <v>#N/A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 t="e">
        <f>VLOOKUP(A690,Sentiment!A:B,2,FALSE)</f>
        <v>#N/A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 t="e">
        <f>VLOOKUP(A691,Sentiment!A:B,2,FALSE)</f>
        <v>#N/A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>
        <f>VLOOKUP(A692,Sentiment!A:B,2,FALSE)</f>
        <v>0.11459546200925499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 t="e">
        <f>VLOOKUP(A693,Sentiment!A:B,2,FALSE)</f>
        <v>#N/A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 t="e">
        <f>VLOOKUP(A694,Sentiment!A:B,2,FALSE)</f>
        <v>#N/A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 t="e">
        <f>VLOOKUP(A695,Sentiment!A:B,2,FALSE)</f>
        <v>#N/A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 t="e">
        <f>VLOOKUP(A696,Sentiment!A:B,2,FALSE)</f>
        <v>#N/A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 t="e">
        <f>VLOOKUP(A697,Sentiment!A:B,2,FALSE)</f>
        <v>#N/A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 t="e">
        <f>VLOOKUP(A698,Sentiment!A:B,2,FALSE)</f>
        <v>#N/A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 t="e">
        <f>VLOOKUP(A699,Sentiment!A:B,2,FALSE)</f>
        <v>#N/A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 t="e">
        <f>VLOOKUP(A700,Sentiment!A:B,2,FALSE)</f>
        <v>#N/A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 t="e">
        <f>VLOOKUP(A701,Sentiment!A:B,2,FALSE)</f>
        <v>#N/A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 t="e">
        <f>VLOOKUP(A702,Sentiment!A:B,2,FALSE)</f>
        <v>#N/A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 t="e">
        <f>VLOOKUP(A703,Sentiment!A:B,2,FALSE)</f>
        <v>#N/A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 t="e">
        <f>VLOOKUP(A704,Sentiment!A:B,2,FALSE)</f>
        <v>#N/A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 t="e">
        <f>VLOOKUP(A705,Sentiment!A:B,2,FALSE)</f>
        <v>#N/A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 t="e">
        <f>VLOOKUP(A706,Sentiment!A:B,2,FALSE)</f>
        <v>#N/A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 t="e">
        <f>VLOOKUP(A707,Sentiment!A:B,2,FALSE)</f>
        <v>#N/A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 t="e">
        <f>VLOOKUP(A708,Sentiment!A:B,2,FALSE)</f>
        <v>#N/A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 t="e">
        <f>VLOOKUP(A709,Sentiment!A:B,2,FALSE)</f>
        <v>#N/A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 t="e">
        <f>VLOOKUP(A710,Sentiment!A:B,2,FALSE)</f>
        <v>#N/A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 t="e">
        <f>VLOOKUP(A711,Sentiment!A:B,2,FALSE)</f>
        <v>#N/A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 t="e">
        <f>VLOOKUP(A712,Sentiment!A:B,2,FALSE)</f>
        <v>#N/A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 t="e">
        <f>VLOOKUP(A713,Sentiment!A:B,2,FALSE)</f>
        <v>#N/A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 t="e">
        <f>VLOOKUP(A714,Sentiment!A:B,2,FALSE)</f>
        <v>#N/A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>
        <f>VLOOKUP(A715,Sentiment!A:B,2,FALSE)</f>
        <v>0.140761560164545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 t="e">
        <f>VLOOKUP(A716,Sentiment!A:B,2,FALSE)</f>
        <v>#N/A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>
        <f>VLOOKUP(A717,Sentiment!A:B,2,FALSE)</f>
        <v>0.115115950611233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 t="e">
        <f>VLOOKUP(A718,Sentiment!A:B,2,FALSE)</f>
        <v>#N/A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 t="e">
        <f>VLOOKUP(A719,Sentiment!A:B,2,FALSE)</f>
        <v>#N/A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>
        <f>VLOOKUP(A720,Sentiment!A:B,2,FALSE)</f>
        <v>0.18242841495853501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 t="e">
        <f>VLOOKUP(A721,Sentiment!A:B,2,FALSE)</f>
        <v>#N/A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 t="e">
        <f>VLOOKUP(A722,Sentiment!A:B,2,FALSE)</f>
        <v>#N/A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 t="e">
        <f>VLOOKUP(A723,Sentiment!A:B,2,FALSE)</f>
        <v>#N/A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 t="e">
        <f>VLOOKUP(A724,Sentiment!A:B,2,FALSE)</f>
        <v>#N/A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 t="e">
        <f>VLOOKUP(A725,Sentiment!A:B,2,FALSE)</f>
        <v>#N/A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 t="e">
        <f>VLOOKUP(A726,Sentiment!A:B,2,FALSE)</f>
        <v>#N/A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 t="e">
        <f>VLOOKUP(A727,Sentiment!A:B,2,FALSE)</f>
        <v>#N/A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 t="e">
        <f>VLOOKUP(A728,Sentiment!A:B,2,FALSE)</f>
        <v>#N/A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 t="e">
        <f>VLOOKUP(A729,Sentiment!A:B,2,FALSE)</f>
        <v>#N/A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 t="e">
        <f>VLOOKUP(A730,Sentiment!A:B,2,FALSE)</f>
        <v>#N/A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 t="e">
        <f>VLOOKUP(A731,Sentiment!A:B,2,FALSE)</f>
        <v>#N/A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 t="e">
        <f>VLOOKUP(A732,Sentiment!A:B,2,FALSE)</f>
        <v>#N/A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 t="e">
        <f>VLOOKUP(A733,Sentiment!A:B,2,FALSE)</f>
        <v>#N/A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 t="e">
        <f>VLOOKUP(A734,Sentiment!A:B,2,FALSE)</f>
        <v>#N/A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 t="e">
        <f>VLOOKUP(A735,Sentiment!A:B,2,FALSE)</f>
        <v>#N/A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 t="e">
        <f>VLOOKUP(A736,Sentiment!A:B,2,FALSE)</f>
        <v>#N/A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 t="e">
        <f>VLOOKUP(A737,Sentiment!A:B,2,FALSE)</f>
        <v>#N/A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>
        <f>VLOOKUP(A738,Sentiment!A:B,2,FALSE)</f>
        <v>0.10299043062200899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 t="e">
        <f>VLOOKUP(A739,Sentiment!A:B,2,FALSE)</f>
        <v>#N/A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 t="e">
        <f>VLOOKUP(A740,Sentiment!A:B,2,FALSE)</f>
        <v>#N/A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 t="e">
        <f>VLOOKUP(A741,Sentiment!A:B,2,FALSE)</f>
        <v>#N/A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 t="e">
        <f>VLOOKUP(A742,Sentiment!A:B,2,FALSE)</f>
        <v>#N/A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 t="e">
        <f>VLOOKUP(A743,Sentiment!A:B,2,FALSE)</f>
        <v>#N/A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 t="e">
        <f>VLOOKUP(A744,Sentiment!A:B,2,FALSE)</f>
        <v>#N/A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 t="e">
        <f>VLOOKUP(A745,Sentiment!A:B,2,FALSE)</f>
        <v>#N/A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 t="e">
        <f>VLOOKUP(A746,Sentiment!A:B,2,FALSE)</f>
        <v>#N/A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 t="e">
        <f>VLOOKUP(A747,Sentiment!A:B,2,FALSE)</f>
        <v>#N/A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 t="e">
        <f>VLOOKUP(A748,Sentiment!A:B,2,FALSE)</f>
        <v>#N/A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 t="e">
        <f>VLOOKUP(A749,Sentiment!A:B,2,FALSE)</f>
        <v>#N/A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 t="e">
        <f>VLOOKUP(A750,Sentiment!A:B,2,FALSE)</f>
        <v>#N/A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 t="e">
        <f>VLOOKUP(A751,Sentiment!A:B,2,FALSE)</f>
        <v>#N/A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 t="e">
        <f>VLOOKUP(A752,Sentiment!A:B,2,FALSE)</f>
        <v>#N/A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 t="e">
        <f>VLOOKUP(A753,Sentiment!A:B,2,FALSE)</f>
        <v>#N/A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 t="e">
        <f>VLOOKUP(A754,Sentiment!A:B,2,FALSE)</f>
        <v>#N/A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 t="e">
        <f>VLOOKUP(A755,Sentiment!A:B,2,FALSE)</f>
        <v>#N/A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 t="e">
        <f>VLOOKUP(A756,Sentiment!A:B,2,FALSE)</f>
        <v>#N/A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 t="e">
        <f>VLOOKUP(A757,Sentiment!A:B,2,FALSE)</f>
        <v>#N/A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 t="e">
        <f>VLOOKUP(A758,Sentiment!A:B,2,FALSE)</f>
        <v>#N/A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 t="e">
        <f>VLOOKUP(A759,Sentiment!A:B,2,FALSE)</f>
        <v>#N/A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 t="e">
        <f>VLOOKUP(A760,Sentiment!A:B,2,FALSE)</f>
        <v>#N/A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 t="e">
        <f>VLOOKUP(A761,Sentiment!A:B,2,FALSE)</f>
        <v>#N/A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 t="e">
        <f>VLOOKUP(A762,Sentiment!A:B,2,FALSE)</f>
        <v>#N/A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 t="e">
        <f>VLOOKUP(A763,Sentiment!A:B,2,FALSE)</f>
        <v>#N/A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 t="e">
        <f>VLOOKUP(A764,Sentiment!A:B,2,FALSE)</f>
        <v>#N/A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>
        <f>VLOOKUP(A765,Sentiment!A:B,2,FALSE)</f>
        <v>6.63534382284382E-2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 t="e">
        <f>VLOOKUP(A766,Sentiment!A:B,2,FALSE)</f>
        <v>#N/A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 t="e">
        <f>VLOOKUP(A767,Sentiment!A:B,2,FALSE)</f>
        <v>#N/A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 t="e">
        <f>VLOOKUP(A768,Sentiment!A:B,2,FALSE)</f>
        <v>#N/A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 t="e">
        <f>VLOOKUP(A769,Sentiment!A:B,2,FALSE)</f>
        <v>#N/A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 t="e">
        <f>VLOOKUP(A770,Sentiment!A:B,2,FALSE)</f>
        <v>#N/A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 t="e">
        <f>VLOOKUP(A771,Sentiment!A:B,2,FALSE)</f>
        <v>#N/A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 t="e">
        <f>VLOOKUP(A772,Sentiment!A:B,2,FALSE)</f>
        <v>#N/A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 t="e">
        <f>VLOOKUP(A773,Sentiment!A:B,2,FALSE)</f>
        <v>#N/A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 t="e">
        <f>VLOOKUP(A774,Sentiment!A:B,2,FALSE)</f>
        <v>#N/A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 t="e">
        <f>VLOOKUP(A775,Sentiment!A:B,2,FALSE)</f>
        <v>#N/A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 t="e">
        <f>VLOOKUP(A776,Sentiment!A:B,2,FALSE)</f>
        <v>#N/A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 t="e">
        <f>VLOOKUP(A777,Sentiment!A:B,2,FALSE)</f>
        <v>#N/A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 t="e">
        <f>VLOOKUP(A778,Sentiment!A:B,2,FALSE)</f>
        <v>#N/A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 t="e">
        <f>VLOOKUP(A779,Sentiment!A:B,2,FALSE)</f>
        <v>#N/A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 t="e">
        <f>VLOOKUP(A780,Sentiment!A:B,2,FALSE)</f>
        <v>#N/A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 t="e">
        <f>VLOOKUP(A781,Sentiment!A:B,2,FALSE)</f>
        <v>#N/A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 t="e">
        <f>VLOOKUP(A782,Sentiment!A:B,2,FALSE)</f>
        <v>#N/A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 t="e">
        <f>VLOOKUP(A783,Sentiment!A:B,2,FALSE)</f>
        <v>#N/A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 t="e">
        <f>VLOOKUP(A784,Sentiment!A:B,2,FALSE)</f>
        <v>#N/A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 t="e">
        <f>VLOOKUP(A785,Sentiment!A:B,2,FALSE)</f>
        <v>#N/A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 t="e">
        <f>VLOOKUP(A786,Sentiment!A:B,2,FALSE)</f>
        <v>#N/A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 t="e">
        <f>VLOOKUP(A787,Sentiment!A:B,2,FALSE)</f>
        <v>#N/A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 t="e">
        <f>VLOOKUP(A788,Sentiment!A:B,2,FALSE)</f>
        <v>#N/A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 t="e">
        <f>VLOOKUP(A789,Sentiment!A:B,2,FALSE)</f>
        <v>#N/A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 t="e">
        <f>VLOOKUP(A790,Sentiment!A:B,2,FALSE)</f>
        <v>#N/A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 t="e">
        <f>VLOOKUP(A791,Sentiment!A:B,2,FALSE)</f>
        <v>#N/A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 t="e">
        <f>VLOOKUP(A792,Sentiment!A:B,2,FALSE)</f>
        <v>#N/A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 t="e">
        <f>VLOOKUP(A793,Sentiment!A:B,2,FALSE)</f>
        <v>#N/A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 t="e">
        <f>VLOOKUP(A794,Sentiment!A:B,2,FALSE)</f>
        <v>#N/A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 t="e">
        <f>VLOOKUP(A795,Sentiment!A:B,2,FALSE)</f>
        <v>#N/A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 t="e">
        <f>VLOOKUP(A796,Sentiment!A:B,2,FALSE)</f>
        <v>#N/A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 t="e">
        <f>VLOOKUP(A797,Sentiment!A:B,2,FALSE)</f>
        <v>#N/A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 t="e">
        <f>VLOOKUP(A798,Sentiment!A:B,2,FALSE)</f>
        <v>#N/A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 t="e">
        <f>VLOOKUP(A799,Sentiment!A:B,2,FALSE)</f>
        <v>#N/A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 t="e">
        <f>VLOOKUP(A800,Sentiment!A:B,2,FALSE)</f>
        <v>#N/A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 t="e">
        <f>VLOOKUP(A801,Sentiment!A:B,2,FALSE)</f>
        <v>#N/A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 t="e">
        <f>VLOOKUP(A802,Sentiment!A:B,2,FALSE)</f>
        <v>#N/A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 t="e">
        <f>VLOOKUP(A803,Sentiment!A:B,2,FALSE)</f>
        <v>#N/A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 t="e">
        <f>VLOOKUP(A804,Sentiment!A:B,2,FALSE)</f>
        <v>#N/A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 t="e">
        <f>VLOOKUP(A805,Sentiment!A:B,2,FALSE)</f>
        <v>#N/A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 t="e">
        <f>VLOOKUP(A806,Sentiment!A:B,2,FALSE)</f>
        <v>#N/A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 t="e">
        <f>VLOOKUP(A807,Sentiment!A:B,2,FALSE)</f>
        <v>#N/A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 t="e">
        <f>VLOOKUP(A808,Sentiment!A:B,2,FALSE)</f>
        <v>#N/A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 t="e">
        <f>VLOOKUP(A809,Sentiment!A:B,2,FALSE)</f>
        <v>#N/A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 t="e">
        <f>VLOOKUP(A810,Sentiment!A:B,2,FALSE)</f>
        <v>#N/A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 t="e">
        <f>VLOOKUP(A811,Sentiment!A:B,2,FALSE)</f>
        <v>#N/A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 t="e">
        <f>VLOOKUP(A812,Sentiment!A:B,2,FALSE)</f>
        <v>#N/A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 t="e">
        <f>VLOOKUP(A813,Sentiment!A:B,2,FALSE)</f>
        <v>#N/A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 t="e">
        <f>VLOOKUP(A814,Sentiment!A:B,2,FALSE)</f>
        <v>#N/A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 t="e">
        <f>VLOOKUP(A815,Sentiment!A:B,2,FALSE)</f>
        <v>#N/A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 t="e">
        <f>VLOOKUP(A816,Sentiment!A:B,2,FALSE)</f>
        <v>#N/A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 t="e">
        <f>VLOOKUP(A817,Sentiment!A:B,2,FALSE)</f>
        <v>#N/A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 t="e">
        <f>VLOOKUP(A818,Sentiment!A:B,2,FALSE)</f>
        <v>#N/A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 t="e">
        <f>VLOOKUP(A819,Sentiment!A:B,2,FALSE)</f>
        <v>#N/A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 t="e">
        <f>VLOOKUP(A820,Sentiment!A:B,2,FALSE)</f>
        <v>#N/A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 t="e">
        <f>VLOOKUP(A821,Sentiment!A:B,2,FALSE)</f>
        <v>#N/A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 t="e">
        <f>VLOOKUP(A822,Sentiment!A:B,2,FALSE)</f>
        <v>#N/A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 t="e">
        <f>VLOOKUP(A823,Sentiment!A:B,2,FALSE)</f>
        <v>#N/A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 t="e">
        <f>VLOOKUP(A824,Sentiment!A:B,2,FALSE)</f>
        <v>#N/A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 t="e">
        <f>VLOOKUP(A825,Sentiment!A:B,2,FALSE)</f>
        <v>#N/A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 t="e">
        <f>VLOOKUP(A826,Sentiment!A:B,2,FALSE)</f>
        <v>#N/A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 t="e">
        <f>VLOOKUP(A827,Sentiment!A:B,2,FALSE)</f>
        <v>#N/A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 t="e">
        <f>VLOOKUP(A828,Sentiment!A:B,2,FALSE)</f>
        <v>#N/A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 t="e">
        <f>VLOOKUP(A829,Sentiment!A:B,2,FALSE)</f>
        <v>#N/A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 t="e">
        <f>VLOOKUP(A830,Sentiment!A:B,2,FALSE)</f>
        <v>#N/A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 t="e">
        <f>VLOOKUP(A831,Sentiment!A:B,2,FALSE)</f>
        <v>#N/A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 t="e">
        <f>VLOOKUP(A832,Sentiment!A:B,2,FALSE)</f>
        <v>#N/A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 t="e">
        <f>VLOOKUP(A833,Sentiment!A:B,2,FALSE)</f>
        <v>#N/A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 t="e">
        <f>VLOOKUP(A834,Sentiment!A:B,2,FALSE)</f>
        <v>#N/A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 t="e">
        <f>VLOOKUP(A835,Sentiment!A:B,2,FALSE)</f>
        <v>#N/A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 t="e">
        <f>VLOOKUP(A836,Sentiment!A:B,2,FALSE)</f>
        <v>#N/A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 t="e">
        <f>VLOOKUP(A837,Sentiment!A:B,2,FALSE)</f>
        <v>#N/A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 t="e">
        <f>VLOOKUP(A838,Sentiment!A:B,2,FALSE)</f>
        <v>#N/A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 t="e">
        <f>VLOOKUP(A839,Sentiment!A:B,2,FALSE)</f>
        <v>#N/A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 t="e">
        <f>VLOOKUP(A840,Sentiment!A:B,2,FALSE)</f>
        <v>#N/A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>
        <f>VLOOKUP(A841,Sentiment!A:B,2,FALSE)</f>
        <v>4.7266542980828601E-2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 t="e">
        <f>VLOOKUP(A842,Sentiment!A:B,2,FALSE)</f>
        <v>#N/A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 t="e">
        <f>VLOOKUP(A843,Sentiment!A:B,2,FALSE)</f>
        <v>#N/A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 t="e">
        <f>VLOOKUP(A844,Sentiment!A:B,2,FALSE)</f>
        <v>#N/A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 t="e">
        <f>VLOOKUP(A845,Sentiment!A:B,2,FALSE)</f>
        <v>#N/A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 t="e">
        <f>VLOOKUP(A846,Sentiment!A:B,2,FALSE)</f>
        <v>#N/A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 t="e">
        <f>VLOOKUP(A847,Sentiment!A:B,2,FALSE)</f>
        <v>#N/A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>
        <f>VLOOKUP(A848,Sentiment!A:B,2,FALSE)</f>
        <v>3.6268939393939298E-2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 t="e">
        <f>VLOOKUP(A849,Sentiment!A:B,2,FALSE)</f>
        <v>#N/A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 t="e">
        <f>VLOOKUP(A850,Sentiment!A:B,2,FALSE)</f>
        <v>#N/A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 t="e">
        <f>VLOOKUP(A851,Sentiment!A:B,2,FALSE)</f>
        <v>#N/A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>
        <f>VLOOKUP(A852,Sentiment!A:B,2,FALSE)</f>
        <v>0.20436645021645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 t="e">
        <f>VLOOKUP(A853,Sentiment!A:B,2,FALSE)</f>
        <v>#N/A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 t="e">
        <f>VLOOKUP(A854,Sentiment!A:B,2,FALSE)</f>
        <v>#N/A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 t="e">
        <f>VLOOKUP(A855,Sentiment!A:B,2,FALSE)</f>
        <v>#N/A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 t="e">
        <f>VLOOKUP(A856,Sentiment!A:B,2,FALSE)</f>
        <v>#N/A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 t="e">
        <f>VLOOKUP(A857,Sentiment!A:B,2,FALSE)</f>
        <v>#N/A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 t="e">
        <f>VLOOKUP(A858,Sentiment!A:B,2,FALSE)</f>
        <v>#N/A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 t="e">
        <f>VLOOKUP(A859,Sentiment!A:B,2,FALSE)</f>
        <v>#N/A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 t="e">
        <f>VLOOKUP(A860,Sentiment!A:B,2,FALSE)</f>
        <v>#N/A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 t="e">
        <f>VLOOKUP(A861,Sentiment!A:B,2,FALSE)</f>
        <v>#N/A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 t="e">
        <f>VLOOKUP(A862,Sentiment!A:B,2,FALSE)</f>
        <v>#N/A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 t="e">
        <f>VLOOKUP(A863,Sentiment!A:B,2,FALSE)</f>
        <v>#N/A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 t="e">
        <f>VLOOKUP(A864,Sentiment!A:B,2,FALSE)</f>
        <v>#N/A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 t="e">
        <f>VLOOKUP(A865,Sentiment!A:B,2,FALSE)</f>
        <v>#N/A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 t="e">
        <f>VLOOKUP(A866,Sentiment!A:B,2,FALSE)</f>
        <v>#N/A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 t="e">
        <f>VLOOKUP(A867,Sentiment!A:B,2,FALSE)</f>
        <v>#N/A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 t="e">
        <f>VLOOKUP(A868,Sentiment!A:B,2,FALSE)</f>
        <v>#N/A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 t="e">
        <f>VLOOKUP(A869,Sentiment!A:B,2,FALSE)</f>
        <v>#N/A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 t="e">
        <f>VLOOKUP(A870,Sentiment!A:B,2,FALSE)</f>
        <v>#N/A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 t="e">
        <f>VLOOKUP(A871,Sentiment!A:B,2,FALSE)</f>
        <v>#N/A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 t="e">
        <f>VLOOKUP(A872,Sentiment!A:B,2,FALSE)</f>
        <v>#N/A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 t="e">
        <f>VLOOKUP(A873,Sentiment!A:B,2,FALSE)</f>
        <v>#N/A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 t="e">
        <f>VLOOKUP(A874,Sentiment!A:B,2,FALSE)</f>
        <v>#N/A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 t="e">
        <f>VLOOKUP(A875,Sentiment!A:B,2,FALSE)</f>
        <v>#N/A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 t="e">
        <f>VLOOKUP(A876,Sentiment!A:B,2,FALSE)</f>
        <v>#N/A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 t="e">
        <f>VLOOKUP(A877,Sentiment!A:B,2,FALSE)</f>
        <v>#N/A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 t="e">
        <f>VLOOKUP(A878,Sentiment!A:B,2,FALSE)</f>
        <v>#N/A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 t="e">
        <f>VLOOKUP(A879,Sentiment!A:B,2,FALSE)</f>
        <v>#N/A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 t="e">
        <f>VLOOKUP(A880,Sentiment!A:B,2,FALSE)</f>
        <v>#N/A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 t="e">
        <f>VLOOKUP(A881,Sentiment!A:B,2,FALSE)</f>
        <v>#N/A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 t="e">
        <f>VLOOKUP(A882,Sentiment!A:B,2,FALSE)</f>
        <v>#N/A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 t="e">
        <f>VLOOKUP(A883,Sentiment!A:B,2,FALSE)</f>
        <v>#N/A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 t="e">
        <f>VLOOKUP(A884,Sentiment!A:B,2,FALSE)</f>
        <v>#N/A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 t="e">
        <f>VLOOKUP(A885,Sentiment!A:B,2,FALSE)</f>
        <v>#N/A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 t="e">
        <f>VLOOKUP(A886,Sentiment!A:B,2,FALSE)</f>
        <v>#N/A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 t="e">
        <f>VLOOKUP(A887,Sentiment!A:B,2,FALSE)</f>
        <v>#N/A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 t="e">
        <f>VLOOKUP(A888,Sentiment!A:B,2,FALSE)</f>
        <v>#N/A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 t="e">
        <f>VLOOKUP(A889,Sentiment!A:B,2,FALSE)</f>
        <v>#N/A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 t="e">
        <f>VLOOKUP(A890,Sentiment!A:B,2,FALSE)</f>
        <v>#N/A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 t="e">
        <f>VLOOKUP(A891,Sentiment!A:B,2,FALSE)</f>
        <v>#N/A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 t="e">
        <f>VLOOKUP(A892,Sentiment!A:B,2,FALSE)</f>
        <v>#N/A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 t="e">
        <f>VLOOKUP(A893,Sentiment!A:B,2,FALSE)</f>
        <v>#N/A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 t="e">
        <f>VLOOKUP(A894,Sentiment!A:B,2,FALSE)</f>
        <v>#N/A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 t="e">
        <f>VLOOKUP(A895,Sentiment!A:B,2,FALSE)</f>
        <v>#N/A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 t="e">
        <f>VLOOKUP(A896,Sentiment!A:B,2,FALSE)</f>
        <v>#N/A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 t="e">
        <f>VLOOKUP(A897,Sentiment!A:B,2,FALSE)</f>
        <v>#N/A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 t="e">
        <f>VLOOKUP(A898,Sentiment!A:B,2,FALSE)</f>
        <v>#N/A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 t="e">
        <f>VLOOKUP(A899,Sentiment!A:B,2,FALSE)</f>
        <v>#N/A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 t="e">
        <f>VLOOKUP(A900,Sentiment!A:B,2,FALSE)</f>
        <v>#N/A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 t="e">
        <f>VLOOKUP(A901,Sentiment!A:B,2,FALSE)</f>
        <v>#N/A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 t="e">
        <f>VLOOKUP(A902,Sentiment!A:B,2,FALSE)</f>
        <v>#N/A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 t="e">
        <f>VLOOKUP(A903,Sentiment!A:B,2,FALSE)</f>
        <v>#N/A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 t="e">
        <f>VLOOKUP(A904,Sentiment!A:B,2,FALSE)</f>
        <v>#N/A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 t="e">
        <f>VLOOKUP(A905,Sentiment!A:B,2,FALSE)</f>
        <v>#N/A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 t="e">
        <f>VLOOKUP(A906,Sentiment!A:B,2,FALSE)</f>
        <v>#N/A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 t="e">
        <f>VLOOKUP(A907,Sentiment!A:B,2,FALSE)</f>
        <v>#N/A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 t="e">
        <f>VLOOKUP(A908,Sentiment!A:B,2,FALSE)</f>
        <v>#N/A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 t="e">
        <f>VLOOKUP(A909,Sentiment!A:B,2,FALSE)</f>
        <v>#N/A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 t="e">
        <f>VLOOKUP(A910,Sentiment!A:B,2,FALSE)</f>
        <v>#N/A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 t="e">
        <f>VLOOKUP(A911,Sentiment!A:B,2,FALSE)</f>
        <v>#N/A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 t="e">
        <f>VLOOKUP(A912,Sentiment!A:B,2,FALSE)</f>
        <v>#N/A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>
        <f>VLOOKUP(A913,Sentiment!A:B,2,FALSE)</f>
        <v>0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 t="e">
        <f>VLOOKUP(A914,Sentiment!A:B,2,FALSE)</f>
        <v>#N/A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 t="e">
        <f>VLOOKUP(A915,Sentiment!A:B,2,FALSE)</f>
        <v>#N/A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 t="e">
        <f>VLOOKUP(A916,Sentiment!A:B,2,FALSE)</f>
        <v>#N/A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 t="e">
        <f>VLOOKUP(A917,Sentiment!A:B,2,FALSE)</f>
        <v>#N/A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 t="e">
        <f>VLOOKUP(A918,Sentiment!A:B,2,FALSE)</f>
        <v>#N/A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 t="e">
        <f>VLOOKUP(A919,Sentiment!A:B,2,FALSE)</f>
        <v>#N/A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 t="e">
        <f>VLOOKUP(A920,Sentiment!A:B,2,FALSE)</f>
        <v>#N/A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 t="e">
        <f>VLOOKUP(A921,Sentiment!A:B,2,FALSE)</f>
        <v>#N/A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 t="e">
        <f>VLOOKUP(A922,Sentiment!A:B,2,FALSE)</f>
        <v>#N/A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 t="e">
        <f>VLOOKUP(A923,Sentiment!A:B,2,FALSE)</f>
        <v>#N/A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 t="e">
        <f>VLOOKUP(A924,Sentiment!A:B,2,FALSE)</f>
        <v>#N/A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 t="e">
        <f>VLOOKUP(A925,Sentiment!A:B,2,FALSE)</f>
        <v>#N/A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 t="e">
        <f>VLOOKUP(A926,Sentiment!A:B,2,FALSE)</f>
        <v>#N/A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 t="e">
        <f>VLOOKUP(A927,Sentiment!A:B,2,FALSE)</f>
        <v>#N/A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 t="e">
        <f>VLOOKUP(A928,Sentiment!A:B,2,FALSE)</f>
        <v>#N/A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 t="e">
        <f>VLOOKUP(A929,Sentiment!A:B,2,FALSE)</f>
        <v>#N/A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>
        <f>VLOOKUP(A930,Sentiment!A:B,2,FALSE)</f>
        <v>5.5920205920205898E-2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 t="e">
        <f>VLOOKUP(A931,Sentiment!A:B,2,FALSE)</f>
        <v>#N/A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 t="e">
        <f>VLOOKUP(A932,Sentiment!A:B,2,FALSE)</f>
        <v>#N/A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 t="e">
        <f>VLOOKUP(A933,Sentiment!A:B,2,FALSE)</f>
        <v>#N/A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 t="e">
        <f>VLOOKUP(A934,Sentiment!A:B,2,FALSE)</f>
        <v>#N/A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 t="e">
        <f>VLOOKUP(A935,Sentiment!A:B,2,FALSE)</f>
        <v>#N/A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 t="e">
        <f>VLOOKUP(A936,Sentiment!A:B,2,FALSE)</f>
        <v>#N/A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 t="e">
        <f>VLOOKUP(A937,Sentiment!A:B,2,FALSE)</f>
        <v>#N/A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 t="e">
        <f>VLOOKUP(A938,Sentiment!A:B,2,FALSE)</f>
        <v>#N/A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 t="e">
        <f>VLOOKUP(A939,Sentiment!A:B,2,FALSE)</f>
        <v>#N/A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 t="e">
        <f>VLOOKUP(A940,Sentiment!A:B,2,FALSE)</f>
        <v>#N/A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 t="e">
        <f>VLOOKUP(A941,Sentiment!A:B,2,FALSE)</f>
        <v>#N/A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 t="e">
        <f>VLOOKUP(A942,Sentiment!A:B,2,FALSE)</f>
        <v>#N/A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 t="e">
        <f>VLOOKUP(A943,Sentiment!A:B,2,FALSE)</f>
        <v>#N/A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 t="e">
        <f>VLOOKUP(A944,Sentiment!A:B,2,FALSE)</f>
        <v>#N/A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 t="e">
        <f>VLOOKUP(A945,Sentiment!A:B,2,FALSE)</f>
        <v>#N/A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 t="e">
        <f>VLOOKUP(A946,Sentiment!A:B,2,FALSE)</f>
        <v>#N/A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 t="e">
        <f>VLOOKUP(A947,Sentiment!A:B,2,FALSE)</f>
        <v>#N/A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 t="e">
        <f>VLOOKUP(A948,Sentiment!A:B,2,FALSE)</f>
        <v>#N/A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 t="e">
        <f>VLOOKUP(A949,Sentiment!A:B,2,FALSE)</f>
        <v>#N/A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 t="e">
        <f>VLOOKUP(A950,Sentiment!A:B,2,FALSE)</f>
        <v>#N/A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 t="e">
        <f>VLOOKUP(A951,Sentiment!A:B,2,FALSE)</f>
        <v>#N/A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 t="e">
        <f>VLOOKUP(A952,Sentiment!A:B,2,FALSE)</f>
        <v>#N/A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 t="e">
        <f>VLOOKUP(A953,Sentiment!A:B,2,FALSE)</f>
        <v>#N/A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2018-11-19T18:42:50Z</dcterms:modified>
</cp:coreProperties>
</file>