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3650cdb4e869be/Desktop/Data Bootcamp/Module 1 Excel/Module 1 Challenge/"/>
    </mc:Choice>
  </mc:AlternateContent>
  <xr:revisionPtr revIDLastSave="87" documentId="8_{E3908076-E3BB-450B-BACD-1D93E52A5A63}" xr6:coauthVersionLast="47" xr6:coauthVersionMax="47" xr10:uidLastSave="{491A5CBC-D66C-4901-AC70-2152412341AE}"/>
  <bookViews>
    <workbookView xWindow="34450" yWindow="-110" windowWidth="19420" windowHeight="10300" activeTab="2" xr2:uid="{00000000-000D-0000-FFFF-FFFF00000000}"/>
  </bookViews>
  <sheets>
    <sheet name="Kickstarter" sheetId="1" r:id="rId1"/>
    <sheet name="Theater Outcomes by Launch Date" sheetId="3" r:id="rId2"/>
    <sheet name="Outcomes Based on Goals" sheetId="4" r:id="rId3"/>
  </sheets>
  <definedNames>
    <definedName name="_xlnm._FilterDatabase" localSheetId="0" hidden="1">Kickstarter!$Q$1:$Q$4115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D13" i="4"/>
  <c r="D12" i="4"/>
  <c r="D11" i="4"/>
  <c r="D10" i="4"/>
  <c r="D9" i="4"/>
  <c r="D8" i="4"/>
  <c r="D7" i="4"/>
  <c r="D6" i="4"/>
  <c r="D5" i="4"/>
  <c r="D4" i="4"/>
  <c r="C13" i="4"/>
  <c r="C12" i="4"/>
  <c r="C11" i="4"/>
  <c r="C10" i="4"/>
  <c r="C9" i="4"/>
  <c r="C8" i="4"/>
  <c r="C7" i="4"/>
  <c r="C6" i="4"/>
  <c r="C5" i="4"/>
  <c r="C4" i="4"/>
  <c r="B12" i="4"/>
  <c r="B13" i="4"/>
  <c r="B11" i="4"/>
  <c r="B10" i="4"/>
  <c r="B9" i="4"/>
  <c r="B8" i="4"/>
  <c r="B7" i="4"/>
  <c r="B6" i="4"/>
  <c r="B5" i="4"/>
  <c r="B3" i="4"/>
  <c r="D3" i="4"/>
  <c r="D2" i="4"/>
  <c r="C3" i="4"/>
  <c r="C2" i="4"/>
  <c r="B4" i="4"/>
  <c r="Q3746" i="1"/>
  <c r="P3746" i="1"/>
  <c r="O3746" i="1"/>
  <c r="R3746" i="1" s="1"/>
  <c r="Q3537" i="1"/>
  <c r="P3537" i="1"/>
  <c r="O3537" i="1"/>
  <c r="R3537" i="1" s="1"/>
  <c r="Q3461" i="1"/>
  <c r="P3461" i="1"/>
  <c r="O3461" i="1"/>
  <c r="R3461" i="1" s="1"/>
  <c r="Q4070" i="1"/>
  <c r="P4070" i="1"/>
  <c r="O4070" i="1"/>
  <c r="R4070" i="1" s="1"/>
  <c r="Q4045" i="1"/>
  <c r="P4045" i="1"/>
  <c r="O4045" i="1"/>
  <c r="R4045" i="1" s="1"/>
  <c r="Q3460" i="1"/>
  <c r="P3460" i="1"/>
  <c r="O3460" i="1"/>
  <c r="R3460" i="1" s="1"/>
  <c r="Q3661" i="1"/>
  <c r="P3661" i="1"/>
  <c r="O3661" i="1"/>
  <c r="R3661" i="1" s="1"/>
  <c r="Q3284" i="1"/>
  <c r="P3284" i="1"/>
  <c r="O3284" i="1"/>
  <c r="R3284" i="1" s="1"/>
  <c r="Q1294" i="1"/>
  <c r="P1294" i="1"/>
  <c r="O1294" i="1"/>
  <c r="R1294" i="1" s="1"/>
  <c r="Q3459" i="1"/>
  <c r="P3459" i="1"/>
  <c r="O3459" i="1"/>
  <c r="R3459" i="1" s="1"/>
  <c r="Q3923" i="1"/>
  <c r="P3923" i="1"/>
  <c r="O3923" i="1"/>
  <c r="R3923" i="1" s="1"/>
  <c r="Q4044" i="1"/>
  <c r="P4044" i="1"/>
  <c r="O4044" i="1"/>
  <c r="R4044" i="1" s="1"/>
  <c r="Q3984" i="1"/>
  <c r="P3984" i="1"/>
  <c r="O3984" i="1"/>
  <c r="R3984" i="1" s="1"/>
  <c r="Q4071" i="1"/>
  <c r="P4071" i="1"/>
  <c r="O4071" i="1"/>
  <c r="R4071" i="1" s="1"/>
  <c r="Q3296" i="1"/>
  <c r="P3296" i="1"/>
  <c r="O3296" i="1"/>
  <c r="R3296" i="1" s="1"/>
  <c r="Q531" i="1"/>
  <c r="P531" i="1"/>
  <c r="O531" i="1"/>
  <c r="R531" i="1" s="1"/>
  <c r="Q2908" i="1"/>
  <c r="P2908" i="1"/>
  <c r="O2908" i="1"/>
  <c r="R2908" i="1" s="1"/>
  <c r="Q3360" i="1"/>
  <c r="P3360" i="1"/>
  <c r="O3360" i="1"/>
  <c r="R3360" i="1" s="1"/>
  <c r="Q1305" i="1"/>
  <c r="P1305" i="1"/>
  <c r="O1305" i="1"/>
  <c r="R1305" i="1" s="1"/>
  <c r="Q3660" i="1"/>
  <c r="P3660" i="1"/>
  <c r="O3660" i="1"/>
  <c r="R3660" i="1" s="1"/>
  <c r="Q3536" i="1"/>
  <c r="P3536" i="1"/>
  <c r="O3536" i="1"/>
  <c r="R3536" i="1" s="1"/>
  <c r="Q526" i="1"/>
  <c r="P526" i="1"/>
  <c r="O526" i="1"/>
  <c r="R526" i="1" s="1"/>
  <c r="Q3686" i="1"/>
  <c r="P3686" i="1"/>
  <c r="O3686" i="1"/>
  <c r="R3686" i="1" s="1"/>
  <c r="Q3922" i="1"/>
  <c r="P3922" i="1"/>
  <c r="O3922" i="1"/>
  <c r="R3922" i="1" s="1"/>
  <c r="Q3283" i="1"/>
  <c r="P3283" i="1"/>
  <c r="O3283" i="1"/>
  <c r="R3283" i="1" s="1"/>
  <c r="Q3659" i="1"/>
  <c r="P3659" i="1"/>
  <c r="O3659" i="1"/>
  <c r="R3659" i="1" s="1"/>
  <c r="Q2911" i="1"/>
  <c r="P2911" i="1"/>
  <c r="O2911" i="1"/>
  <c r="R2911" i="1" s="1"/>
  <c r="Q3921" i="1"/>
  <c r="P3921" i="1"/>
  <c r="O3921" i="1"/>
  <c r="R3921" i="1" s="1"/>
  <c r="Q3359" i="1"/>
  <c r="P3359" i="1"/>
  <c r="O3359" i="1"/>
  <c r="R3359" i="1" s="1"/>
  <c r="Q3458" i="1"/>
  <c r="P3458" i="1"/>
  <c r="O3458" i="1"/>
  <c r="R3458" i="1" s="1"/>
  <c r="Q3358" i="1"/>
  <c r="P3358" i="1"/>
  <c r="O3358" i="1"/>
  <c r="R3358" i="1" s="1"/>
  <c r="Q4104" i="1"/>
  <c r="P4104" i="1"/>
  <c r="O4104" i="1"/>
  <c r="R4104" i="1" s="1"/>
  <c r="Q3541" i="1"/>
  <c r="P3541" i="1"/>
  <c r="O3541" i="1"/>
  <c r="R3541" i="1" s="1"/>
  <c r="Q3457" i="1"/>
  <c r="P3457" i="1"/>
  <c r="O3457" i="1"/>
  <c r="R3457" i="1" s="1"/>
  <c r="Q3456" i="1"/>
  <c r="P3456" i="1"/>
  <c r="O3456" i="1"/>
  <c r="R3456" i="1" s="1"/>
  <c r="Q4088" i="1"/>
  <c r="P4088" i="1"/>
  <c r="O4088" i="1"/>
  <c r="R4088" i="1" s="1"/>
  <c r="Q2833" i="1"/>
  <c r="P2833" i="1"/>
  <c r="O2833" i="1"/>
  <c r="R2833" i="1" s="1"/>
  <c r="Q3969" i="1"/>
  <c r="P3969" i="1"/>
  <c r="O3969" i="1"/>
  <c r="R3969" i="1" s="1"/>
  <c r="Q3658" i="1"/>
  <c r="P3658" i="1"/>
  <c r="O3658" i="1"/>
  <c r="R3658" i="1" s="1"/>
  <c r="Q3474" i="1"/>
  <c r="P3474" i="1"/>
  <c r="O3474" i="1"/>
  <c r="R3474" i="1" s="1"/>
  <c r="Q3357" i="1"/>
  <c r="P3357" i="1"/>
  <c r="O3357" i="1"/>
  <c r="R3357" i="1" s="1"/>
  <c r="Q3920" i="1"/>
  <c r="P3920" i="1"/>
  <c r="O3920" i="1"/>
  <c r="R3920" i="1" s="1"/>
  <c r="Q2808" i="1"/>
  <c r="P2808" i="1"/>
  <c r="O2808" i="1"/>
  <c r="R2808" i="1" s="1"/>
  <c r="Q3919" i="1"/>
  <c r="P3919" i="1"/>
  <c r="O3919" i="1"/>
  <c r="R3919" i="1" s="1"/>
  <c r="Q3817" i="1"/>
  <c r="P3817" i="1"/>
  <c r="O3817" i="1"/>
  <c r="R3817" i="1" s="1"/>
  <c r="Q3361" i="1"/>
  <c r="P3361" i="1"/>
  <c r="O3361" i="1"/>
  <c r="R3361" i="1" s="1"/>
  <c r="R3282" i="1"/>
  <c r="Q3282" i="1"/>
  <c r="P3282" i="1"/>
  <c r="O3282" i="1"/>
  <c r="Q2832" i="1"/>
  <c r="P2832" i="1"/>
  <c r="O2832" i="1"/>
  <c r="R2832" i="1" s="1"/>
  <c r="Q3329" i="1"/>
  <c r="P3329" i="1"/>
  <c r="O3329" i="1"/>
  <c r="R3329" i="1" s="1"/>
  <c r="Q3657" i="1"/>
  <c r="P3657" i="1"/>
  <c r="O3657" i="1"/>
  <c r="R3657" i="1" s="1"/>
  <c r="Q2916" i="1"/>
  <c r="P2916" i="1"/>
  <c r="O2916" i="1"/>
  <c r="R2916" i="1" s="1"/>
  <c r="Q2807" i="1"/>
  <c r="P2807" i="1"/>
  <c r="O2807" i="1"/>
  <c r="R2807" i="1" s="1"/>
  <c r="Q3990" i="1"/>
  <c r="P3990" i="1"/>
  <c r="O3990" i="1"/>
  <c r="R3990" i="1" s="1"/>
  <c r="Q2907" i="1"/>
  <c r="P2907" i="1"/>
  <c r="O2907" i="1"/>
  <c r="R2907" i="1" s="1"/>
  <c r="Q2906" i="1"/>
  <c r="P2906" i="1"/>
  <c r="O2906" i="1"/>
  <c r="R2906" i="1" s="1"/>
  <c r="Q3333" i="1"/>
  <c r="P3333" i="1"/>
  <c r="O3333" i="1"/>
  <c r="R3333" i="1" s="1"/>
  <c r="Q3356" i="1"/>
  <c r="P3356" i="1"/>
  <c r="O3356" i="1"/>
  <c r="R3356" i="1" s="1"/>
  <c r="Q3745" i="1"/>
  <c r="P3745" i="1"/>
  <c r="O3745" i="1"/>
  <c r="R3745" i="1" s="1"/>
  <c r="Q3281" i="1"/>
  <c r="P3281" i="1"/>
  <c r="O3281" i="1"/>
  <c r="R3281" i="1" s="1"/>
  <c r="Q2919" i="1"/>
  <c r="P2919" i="1"/>
  <c r="O2919" i="1"/>
  <c r="R2919" i="1" s="1"/>
  <c r="Q4043" i="1"/>
  <c r="P4043" i="1"/>
  <c r="O4043" i="1"/>
  <c r="R4043" i="1" s="1"/>
  <c r="Q3455" i="1"/>
  <c r="P3455" i="1"/>
  <c r="O3455" i="1"/>
  <c r="R3455" i="1" s="1"/>
  <c r="Q4042" i="1"/>
  <c r="P4042" i="1"/>
  <c r="O4042" i="1"/>
  <c r="R4042" i="1" s="1"/>
  <c r="Q3744" i="1"/>
  <c r="P3744" i="1"/>
  <c r="O3744" i="1"/>
  <c r="R3744" i="1" s="1"/>
  <c r="Q2806" i="1"/>
  <c r="P2806" i="1"/>
  <c r="O2806" i="1"/>
  <c r="R2806" i="1" s="1"/>
  <c r="Q2811" i="1"/>
  <c r="P2811" i="1"/>
  <c r="O2811" i="1"/>
  <c r="R2811" i="1" s="1"/>
  <c r="Q3280" i="1"/>
  <c r="P3280" i="1"/>
  <c r="O3280" i="1"/>
  <c r="R3280" i="1" s="1"/>
  <c r="Q3168" i="1"/>
  <c r="P3168" i="1"/>
  <c r="O3168" i="1"/>
  <c r="R3168" i="1" s="1"/>
  <c r="Q3279" i="1"/>
  <c r="P3279" i="1"/>
  <c r="O3279" i="1"/>
  <c r="R3279" i="1" s="1"/>
  <c r="Q3983" i="1"/>
  <c r="P3983" i="1"/>
  <c r="O3983" i="1"/>
  <c r="R3983" i="1" s="1"/>
  <c r="Q4069" i="1"/>
  <c r="P4069" i="1"/>
  <c r="O4069" i="1"/>
  <c r="R4069" i="1" s="1"/>
  <c r="Q2905" i="1"/>
  <c r="P2905" i="1"/>
  <c r="O2905" i="1"/>
  <c r="R2905" i="1" s="1"/>
  <c r="Q3278" i="1"/>
  <c r="P3278" i="1"/>
  <c r="O3278" i="1"/>
  <c r="R3278" i="1" s="1"/>
  <c r="Q2979" i="1"/>
  <c r="P2979" i="1"/>
  <c r="O2979" i="1"/>
  <c r="R2979" i="1" s="1"/>
  <c r="Q4041" i="1"/>
  <c r="P4041" i="1"/>
  <c r="O4041" i="1"/>
  <c r="R4041" i="1" s="1"/>
  <c r="Q3535" i="1"/>
  <c r="P3535" i="1"/>
  <c r="O3535" i="1"/>
  <c r="R3535" i="1" s="1"/>
  <c r="Q3968" i="1"/>
  <c r="P3968" i="1"/>
  <c r="O3968" i="1"/>
  <c r="R3968" i="1" s="1"/>
  <c r="Q3164" i="1"/>
  <c r="P3164" i="1"/>
  <c r="O3164" i="1"/>
  <c r="R3164" i="1" s="1"/>
  <c r="Q2904" i="1"/>
  <c r="P2904" i="1"/>
  <c r="O2904" i="1"/>
  <c r="R2904" i="1" s="1"/>
  <c r="Q2836" i="1"/>
  <c r="P2836" i="1"/>
  <c r="O2836" i="1"/>
  <c r="R2836" i="1" s="1"/>
  <c r="Q2789" i="1"/>
  <c r="P2789" i="1"/>
  <c r="O2789" i="1"/>
  <c r="R2789" i="1" s="1"/>
  <c r="Q3146" i="1"/>
  <c r="P3146" i="1"/>
  <c r="O3146" i="1"/>
  <c r="R3146" i="1" s="1"/>
  <c r="Q3277" i="1"/>
  <c r="P3277" i="1"/>
  <c r="O3277" i="1"/>
  <c r="R3277" i="1" s="1"/>
  <c r="Q3534" i="1"/>
  <c r="P3534" i="1"/>
  <c r="O3534" i="1"/>
  <c r="R3534" i="1" s="1"/>
  <c r="Q2805" i="1"/>
  <c r="P2805" i="1"/>
  <c r="O2805" i="1"/>
  <c r="R2805" i="1" s="1"/>
  <c r="Q3656" i="1"/>
  <c r="P3656" i="1"/>
  <c r="O3656" i="1"/>
  <c r="R3656" i="1" s="1"/>
  <c r="Q3454" i="1"/>
  <c r="P3454" i="1"/>
  <c r="O3454" i="1"/>
  <c r="R3454" i="1" s="1"/>
  <c r="Q3328" i="1"/>
  <c r="P3328" i="1"/>
  <c r="O3328" i="1"/>
  <c r="R3328" i="1" s="1"/>
  <c r="Q3276" i="1"/>
  <c r="P3276" i="1"/>
  <c r="O3276" i="1"/>
  <c r="R3276" i="1" s="1"/>
  <c r="Q3946" i="1"/>
  <c r="P3946" i="1"/>
  <c r="O3946" i="1"/>
  <c r="R3946" i="1" s="1"/>
  <c r="Q3144" i="1"/>
  <c r="P3144" i="1"/>
  <c r="O3144" i="1"/>
  <c r="R3144" i="1" s="1"/>
  <c r="Q2809" i="1"/>
  <c r="P2809" i="1"/>
  <c r="O2809" i="1"/>
  <c r="R2809" i="1" s="1"/>
  <c r="Q2831" i="1"/>
  <c r="P2831" i="1"/>
  <c r="O2831" i="1"/>
  <c r="R2831" i="1" s="1"/>
  <c r="Q3982" i="1"/>
  <c r="P3982" i="1"/>
  <c r="O3982" i="1"/>
  <c r="R3982" i="1" s="1"/>
  <c r="Q3355" i="1"/>
  <c r="P3355" i="1"/>
  <c r="O3355" i="1"/>
  <c r="R3355" i="1" s="1"/>
  <c r="Q3743" i="1"/>
  <c r="P3743" i="1"/>
  <c r="O3743" i="1"/>
  <c r="R3743" i="1" s="1"/>
  <c r="Q2903" i="1"/>
  <c r="P2903" i="1"/>
  <c r="O2903" i="1"/>
  <c r="R2903" i="1" s="1"/>
  <c r="Q4040" i="1"/>
  <c r="P4040" i="1"/>
  <c r="O4040" i="1"/>
  <c r="R4040" i="1" s="1"/>
  <c r="Q3143" i="1"/>
  <c r="P3143" i="1"/>
  <c r="O3143" i="1"/>
  <c r="R3143" i="1" s="1"/>
  <c r="Q2918" i="1"/>
  <c r="P2918" i="1"/>
  <c r="O2918" i="1"/>
  <c r="R2918" i="1" s="1"/>
  <c r="Q3655" i="1"/>
  <c r="P3655" i="1"/>
  <c r="O3655" i="1"/>
  <c r="R3655" i="1" s="1"/>
  <c r="Q3985" i="1"/>
  <c r="P3985" i="1"/>
  <c r="O3985" i="1"/>
  <c r="R3985" i="1" s="1"/>
  <c r="Q4087" i="1"/>
  <c r="P4087" i="1"/>
  <c r="O4087" i="1"/>
  <c r="R4087" i="1" s="1"/>
  <c r="Q3134" i="1"/>
  <c r="P3134" i="1"/>
  <c r="O3134" i="1"/>
  <c r="R3134" i="1" s="1"/>
  <c r="Q3663" i="1"/>
  <c r="P3663" i="1"/>
  <c r="O3663" i="1"/>
  <c r="R3663" i="1" s="1"/>
  <c r="Q3918" i="1"/>
  <c r="P3918" i="1"/>
  <c r="O3918" i="1"/>
  <c r="R3918" i="1" s="1"/>
  <c r="Q3654" i="1"/>
  <c r="P3654" i="1"/>
  <c r="O3654" i="1"/>
  <c r="R3654" i="1" s="1"/>
  <c r="Q1304" i="1"/>
  <c r="P1304" i="1"/>
  <c r="O1304" i="1"/>
  <c r="R1304" i="1" s="1"/>
  <c r="Q3453" i="1"/>
  <c r="P3453" i="1"/>
  <c r="O3453" i="1"/>
  <c r="R3453" i="1" s="1"/>
  <c r="Q4039" i="1"/>
  <c r="P4039" i="1"/>
  <c r="O4039" i="1"/>
  <c r="R4039" i="1" s="1"/>
  <c r="Q3653" i="1"/>
  <c r="P3653" i="1"/>
  <c r="O3653" i="1"/>
  <c r="R3653" i="1" s="1"/>
  <c r="Q3816" i="1"/>
  <c r="P3816" i="1"/>
  <c r="O3816" i="1"/>
  <c r="R3816" i="1" s="1"/>
  <c r="Q3832" i="1"/>
  <c r="P3832" i="1"/>
  <c r="O3832" i="1"/>
  <c r="R3832" i="1" s="1"/>
  <c r="Q2978" i="1"/>
  <c r="P2978" i="1"/>
  <c r="O2978" i="1"/>
  <c r="R2978" i="1" s="1"/>
  <c r="Q3142" i="1"/>
  <c r="P3142" i="1"/>
  <c r="O3142" i="1"/>
  <c r="R3142" i="1" s="1"/>
  <c r="Q3815" i="1"/>
  <c r="P3815" i="1"/>
  <c r="O3815" i="1"/>
  <c r="R3815" i="1" s="1"/>
  <c r="Q3452" i="1"/>
  <c r="P3452" i="1"/>
  <c r="O3452" i="1"/>
  <c r="R3452" i="1" s="1"/>
  <c r="Q3451" i="1"/>
  <c r="P3451" i="1"/>
  <c r="O3451" i="1"/>
  <c r="R3451" i="1" s="1"/>
  <c r="Q4099" i="1"/>
  <c r="P4099" i="1"/>
  <c r="O4099" i="1"/>
  <c r="R4099" i="1" s="1"/>
  <c r="Q3652" i="1"/>
  <c r="P3652" i="1"/>
  <c r="O3652" i="1"/>
  <c r="R3652" i="1" s="1"/>
  <c r="Q539" i="1"/>
  <c r="P539" i="1"/>
  <c r="O539" i="1"/>
  <c r="R539" i="1" s="1"/>
  <c r="Q2902" i="1"/>
  <c r="P2902" i="1"/>
  <c r="O2902" i="1"/>
  <c r="R2902" i="1" s="1"/>
  <c r="Q4038" i="1"/>
  <c r="P4038" i="1"/>
  <c r="O4038" i="1"/>
  <c r="R4038" i="1" s="1"/>
  <c r="Q3682" i="1"/>
  <c r="P3682" i="1"/>
  <c r="O3682" i="1"/>
  <c r="R3682" i="1" s="1"/>
  <c r="Q3450" i="1"/>
  <c r="P3450" i="1"/>
  <c r="O3450" i="1"/>
  <c r="R3450" i="1" s="1"/>
  <c r="Q3742" i="1"/>
  <c r="P3742" i="1"/>
  <c r="O3742" i="1"/>
  <c r="R3742" i="1" s="1"/>
  <c r="Q4051" i="1"/>
  <c r="P4051" i="1"/>
  <c r="O4051" i="1"/>
  <c r="R4051" i="1" s="1"/>
  <c r="Q3275" i="1"/>
  <c r="P3275" i="1"/>
  <c r="O3275" i="1"/>
  <c r="R3275" i="1" s="1"/>
  <c r="Q3651" i="1"/>
  <c r="P3651" i="1"/>
  <c r="O3651" i="1"/>
  <c r="R3651" i="1" s="1"/>
  <c r="Q3741" i="1"/>
  <c r="P3741" i="1"/>
  <c r="O3741" i="1"/>
  <c r="R3741" i="1" s="1"/>
  <c r="Q2853" i="1"/>
  <c r="P2853" i="1"/>
  <c r="O2853" i="1"/>
  <c r="R2853" i="1" s="1"/>
  <c r="Q3933" i="1"/>
  <c r="P3933" i="1"/>
  <c r="O3933" i="1"/>
  <c r="R3933" i="1" s="1"/>
  <c r="Q1303" i="1"/>
  <c r="P1303" i="1"/>
  <c r="O1303" i="1"/>
  <c r="R1303" i="1" s="1"/>
  <c r="Q3533" i="1"/>
  <c r="P3533" i="1"/>
  <c r="O3533" i="1"/>
  <c r="R3533" i="1" s="1"/>
  <c r="Q3163" i="1"/>
  <c r="P3163" i="1"/>
  <c r="O3163" i="1"/>
  <c r="R3163" i="1" s="1"/>
  <c r="Q3650" i="1"/>
  <c r="P3650" i="1"/>
  <c r="O3650" i="1"/>
  <c r="R3650" i="1" s="1"/>
  <c r="Q530" i="1"/>
  <c r="P530" i="1"/>
  <c r="O530" i="1"/>
  <c r="R530" i="1" s="1"/>
  <c r="Q3810" i="1"/>
  <c r="P3810" i="1"/>
  <c r="O3810" i="1"/>
  <c r="R3810" i="1" s="1"/>
  <c r="Q3970" i="1"/>
  <c r="P3970" i="1"/>
  <c r="O3970" i="1"/>
  <c r="R3970" i="1" s="1"/>
  <c r="Q3917" i="1"/>
  <c r="P3917" i="1"/>
  <c r="O3917" i="1"/>
  <c r="R3917" i="1" s="1"/>
  <c r="Q3274" i="1"/>
  <c r="P3274" i="1"/>
  <c r="O3274" i="1"/>
  <c r="R3274" i="1" s="1"/>
  <c r="Q3916" i="1"/>
  <c r="P3916" i="1"/>
  <c r="O3916" i="1"/>
  <c r="R3916" i="1" s="1"/>
  <c r="Q2835" i="1"/>
  <c r="P2835" i="1"/>
  <c r="O2835" i="1"/>
  <c r="R2835" i="1" s="1"/>
  <c r="Q2830" i="1"/>
  <c r="P2830" i="1"/>
  <c r="O2830" i="1"/>
  <c r="R2830" i="1" s="1"/>
  <c r="Q3466" i="1"/>
  <c r="P3466" i="1"/>
  <c r="O3466" i="1"/>
  <c r="R3466" i="1" s="1"/>
  <c r="Q3273" i="1"/>
  <c r="P3273" i="1"/>
  <c r="O3273" i="1"/>
  <c r="R3273" i="1" s="1"/>
  <c r="Q3678" i="1"/>
  <c r="P3678" i="1"/>
  <c r="O3678" i="1"/>
  <c r="R3678" i="1" s="1"/>
  <c r="Q3133" i="1"/>
  <c r="P3133" i="1"/>
  <c r="O3133" i="1"/>
  <c r="R3133" i="1" s="1"/>
  <c r="Q3629" i="1"/>
  <c r="P3629" i="1"/>
  <c r="O3629" i="1"/>
  <c r="R3629" i="1" s="1"/>
  <c r="Q3628" i="1"/>
  <c r="P3628" i="1"/>
  <c r="O3628" i="1"/>
  <c r="R3628" i="1" s="1"/>
  <c r="Q2901" i="1"/>
  <c r="P2901" i="1"/>
  <c r="O2901" i="1"/>
  <c r="R2901" i="1" s="1"/>
  <c r="Q3747" i="1"/>
  <c r="P3747" i="1"/>
  <c r="O3747" i="1"/>
  <c r="R3747" i="1" s="1"/>
  <c r="Q3272" i="1"/>
  <c r="P3272" i="1"/>
  <c r="O3272" i="1"/>
  <c r="R3272" i="1" s="1"/>
  <c r="Q3449" i="1"/>
  <c r="P3449" i="1"/>
  <c r="O3449" i="1"/>
  <c r="R3449" i="1" s="1"/>
  <c r="Q3831" i="1"/>
  <c r="P3831" i="1"/>
  <c r="O3831" i="1"/>
  <c r="R3831" i="1" s="1"/>
  <c r="Q3627" i="1"/>
  <c r="P3627" i="1"/>
  <c r="O3627" i="1"/>
  <c r="R3627" i="1" s="1"/>
  <c r="Q2783" i="1"/>
  <c r="P2783" i="1"/>
  <c r="O2783" i="1"/>
  <c r="R2783" i="1" s="1"/>
  <c r="Q3180" i="1"/>
  <c r="P3180" i="1"/>
  <c r="O3180" i="1"/>
  <c r="R3180" i="1" s="1"/>
  <c r="Q3675" i="1"/>
  <c r="P3675" i="1"/>
  <c r="O3675" i="1"/>
  <c r="R3675" i="1" s="1"/>
  <c r="Q2788" i="1"/>
  <c r="P2788" i="1"/>
  <c r="O2788" i="1"/>
  <c r="R2788" i="1" s="1"/>
  <c r="Q2810" i="1"/>
  <c r="P2810" i="1"/>
  <c r="O2810" i="1"/>
  <c r="R2810" i="1" s="1"/>
  <c r="Q2784" i="1"/>
  <c r="P2784" i="1"/>
  <c r="O2784" i="1"/>
  <c r="R2784" i="1" s="1"/>
  <c r="Q522" i="1"/>
  <c r="P522" i="1"/>
  <c r="O522" i="1"/>
  <c r="R522" i="1" s="1"/>
  <c r="Q3327" i="1"/>
  <c r="P3327" i="1"/>
  <c r="O3327" i="1"/>
  <c r="R3327" i="1" s="1"/>
  <c r="Q2900" i="1"/>
  <c r="P2900" i="1"/>
  <c r="O2900" i="1"/>
  <c r="R2900" i="1" s="1"/>
  <c r="Q1302" i="1"/>
  <c r="P1302" i="1"/>
  <c r="O1302" i="1"/>
  <c r="R1302" i="1" s="1"/>
  <c r="Q3448" i="1"/>
  <c r="P3448" i="1"/>
  <c r="O3448" i="1"/>
  <c r="R3448" i="1" s="1"/>
  <c r="Q3162" i="1"/>
  <c r="P3162" i="1"/>
  <c r="O3162" i="1"/>
  <c r="R3162" i="1" s="1"/>
  <c r="Q3626" i="1"/>
  <c r="P3626" i="1"/>
  <c r="O3626" i="1"/>
  <c r="R3626" i="1" s="1"/>
  <c r="Q3271" i="1"/>
  <c r="P3271" i="1"/>
  <c r="O3271" i="1"/>
  <c r="R3271" i="1" s="1"/>
  <c r="Q3270" i="1"/>
  <c r="P3270" i="1"/>
  <c r="O3270" i="1"/>
  <c r="R3270" i="1" s="1"/>
  <c r="Q3830" i="1"/>
  <c r="P3830" i="1"/>
  <c r="O3830" i="1"/>
  <c r="R3830" i="1" s="1"/>
  <c r="Q3179" i="1"/>
  <c r="P3179" i="1"/>
  <c r="O3179" i="1"/>
  <c r="R3179" i="1" s="1"/>
  <c r="Q3269" i="1"/>
  <c r="P3269" i="1"/>
  <c r="O3269" i="1"/>
  <c r="R3269" i="1" s="1"/>
  <c r="Q3268" i="1"/>
  <c r="P3268" i="1"/>
  <c r="O3268" i="1"/>
  <c r="R3268" i="1" s="1"/>
  <c r="Q3371" i="1"/>
  <c r="P3371" i="1"/>
  <c r="O3371" i="1"/>
  <c r="R3371" i="1" s="1"/>
  <c r="Q3464" i="1"/>
  <c r="P3464" i="1"/>
  <c r="O3464" i="1"/>
  <c r="R3464" i="1" s="1"/>
  <c r="Q2804" i="1"/>
  <c r="P2804" i="1"/>
  <c r="O2804" i="1"/>
  <c r="R2804" i="1" s="1"/>
  <c r="Q3447" i="1"/>
  <c r="P3447" i="1"/>
  <c r="O3447" i="1"/>
  <c r="R3447" i="1" s="1"/>
  <c r="Q3267" i="1"/>
  <c r="P3267" i="1"/>
  <c r="O3267" i="1"/>
  <c r="R3267" i="1" s="1"/>
  <c r="Q3141" i="1"/>
  <c r="P3141" i="1"/>
  <c r="O3141" i="1"/>
  <c r="R3141" i="1" s="1"/>
  <c r="Q2849" i="1"/>
  <c r="P2849" i="1"/>
  <c r="O2849" i="1"/>
  <c r="R2849" i="1" s="1"/>
  <c r="Q2977" i="1"/>
  <c r="P2977" i="1"/>
  <c r="O2977" i="1"/>
  <c r="R2977" i="1" s="1"/>
  <c r="Q2899" i="1"/>
  <c r="P2899" i="1"/>
  <c r="O2899" i="1"/>
  <c r="R2899" i="1" s="1"/>
  <c r="Q2803" i="1"/>
  <c r="P2803" i="1"/>
  <c r="O2803" i="1"/>
  <c r="R2803" i="1" s="1"/>
  <c r="Q3266" i="1"/>
  <c r="P3266" i="1"/>
  <c r="O3266" i="1"/>
  <c r="R3266" i="1" s="1"/>
  <c r="Q3532" i="1"/>
  <c r="P3532" i="1"/>
  <c r="O3532" i="1"/>
  <c r="R3532" i="1" s="1"/>
  <c r="Q3265" i="1"/>
  <c r="P3265" i="1"/>
  <c r="O3265" i="1"/>
  <c r="R3265" i="1" s="1"/>
  <c r="Q4103" i="1"/>
  <c r="P4103" i="1"/>
  <c r="O4103" i="1"/>
  <c r="R4103" i="1" s="1"/>
  <c r="Q2829" i="1"/>
  <c r="P2829" i="1"/>
  <c r="O2829" i="1"/>
  <c r="R2829" i="1" s="1"/>
  <c r="Q2851" i="1"/>
  <c r="P2851" i="1"/>
  <c r="O2851" i="1"/>
  <c r="R2851" i="1" s="1"/>
  <c r="Q3957" i="1"/>
  <c r="P3957" i="1"/>
  <c r="O3957" i="1"/>
  <c r="R3957" i="1" s="1"/>
  <c r="Q3446" i="1"/>
  <c r="P3446" i="1"/>
  <c r="O3446" i="1"/>
  <c r="R3446" i="1" s="1"/>
  <c r="Q3531" i="1"/>
  <c r="P3531" i="1"/>
  <c r="O3531" i="1"/>
  <c r="R3531" i="1" s="1"/>
  <c r="Q3264" i="1"/>
  <c r="P3264" i="1"/>
  <c r="O3264" i="1"/>
  <c r="R3264" i="1" s="1"/>
  <c r="Q533" i="1"/>
  <c r="P533" i="1"/>
  <c r="O533" i="1"/>
  <c r="R533" i="1" s="1"/>
  <c r="Q3354" i="1"/>
  <c r="P3354" i="1"/>
  <c r="O3354" i="1"/>
  <c r="R3354" i="1" s="1"/>
  <c r="Q3625" i="1"/>
  <c r="P3625" i="1"/>
  <c r="O3625" i="1"/>
  <c r="R3625" i="1" s="1"/>
  <c r="Q3740" i="1"/>
  <c r="P3740" i="1"/>
  <c r="O3740" i="1"/>
  <c r="R3740" i="1" s="1"/>
  <c r="Q3530" i="1"/>
  <c r="P3530" i="1"/>
  <c r="O3530" i="1"/>
  <c r="R3530" i="1" s="1"/>
  <c r="Q2898" i="1"/>
  <c r="P2898" i="1"/>
  <c r="O2898" i="1"/>
  <c r="R2898" i="1" s="1"/>
  <c r="Q2828" i="1"/>
  <c r="P2828" i="1"/>
  <c r="O2828" i="1"/>
  <c r="R2828" i="1" s="1"/>
  <c r="Q2976" i="1"/>
  <c r="P2976" i="1"/>
  <c r="O2976" i="1"/>
  <c r="R2976" i="1" s="1"/>
  <c r="Q3161" i="1"/>
  <c r="P3161" i="1"/>
  <c r="O3161" i="1"/>
  <c r="R3161" i="1" s="1"/>
  <c r="Q532" i="1"/>
  <c r="P532" i="1"/>
  <c r="O532" i="1"/>
  <c r="R532" i="1" s="1"/>
  <c r="Q3956" i="1"/>
  <c r="P3956" i="1"/>
  <c r="O3956" i="1"/>
  <c r="R3956" i="1" s="1"/>
  <c r="Q3915" i="1"/>
  <c r="P3915" i="1"/>
  <c r="O3915" i="1"/>
  <c r="R3915" i="1" s="1"/>
  <c r="Q3739" i="1"/>
  <c r="P3739" i="1"/>
  <c r="O3739" i="1"/>
  <c r="R3739" i="1" s="1"/>
  <c r="Q3738" i="1"/>
  <c r="P3738" i="1"/>
  <c r="O3738" i="1"/>
  <c r="R3738" i="1" s="1"/>
  <c r="Q2897" i="1"/>
  <c r="P2897" i="1"/>
  <c r="O2897" i="1"/>
  <c r="R2897" i="1" s="1"/>
  <c r="Q3737" i="1"/>
  <c r="P3737" i="1"/>
  <c r="O3737" i="1"/>
  <c r="R3737" i="1" s="1"/>
  <c r="Q3445" i="1"/>
  <c r="P3445" i="1"/>
  <c r="O3445" i="1"/>
  <c r="R3445" i="1" s="1"/>
  <c r="Q3444" i="1"/>
  <c r="P3444" i="1"/>
  <c r="O3444" i="1"/>
  <c r="R3444" i="1" s="1"/>
  <c r="Q3529" i="1"/>
  <c r="P3529" i="1"/>
  <c r="O3529" i="1"/>
  <c r="R3529" i="1" s="1"/>
  <c r="Q2896" i="1"/>
  <c r="P2896" i="1"/>
  <c r="O2896" i="1"/>
  <c r="R2896" i="1" s="1"/>
  <c r="Q3528" i="1"/>
  <c r="P3528" i="1"/>
  <c r="O3528" i="1"/>
  <c r="R3528" i="1" s="1"/>
  <c r="Q3527" i="1"/>
  <c r="P3527" i="1"/>
  <c r="O3527" i="1"/>
  <c r="R3527" i="1" s="1"/>
  <c r="Q3685" i="1"/>
  <c r="P3685" i="1"/>
  <c r="O3685" i="1"/>
  <c r="R3685" i="1" s="1"/>
  <c r="Q3914" i="1"/>
  <c r="P3914" i="1"/>
  <c r="O3914" i="1"/>
  <c r="R3914" i="1" s="1"/>
  <c r="Q2827" i="1"/>
  <c r="P2827" i="1"/>
  <c r="O2827" i="1"/>
  <c r="R2827" i="1" s="1"/>
  <c r="Q538" i="1"/>
  <c r="P538" i="1"/>
  <c r="O538" i="1"/>
  <c r="R538" i="1" s="1"/>
  <c r="Q3913" i="1"/>
  <c r="P3913" i="1"/>
  <c r="O3913" i="1"/>
  <c r="R3913" i="1" s="1"/>
  <c r="Q3945" i="1"/>
  <c r="P3945" i="1"/>
  <c r="O3945" i="1"/>
  <c r="R3945" i="1" s="1"/>
  <c r="Q2826" i="1"/>
  <c r="P2826" i="1"/>
  <c r="O2826" i="1"/>
  <c r="R2826" i="1" s="1"/>
  <c r="Q2975" i="1"/>
  <c r="P2975" i="1"/>
  <c r="O2975" i="1"/>
  <c r="R2975" i="1" s="1"/>
  <c r="Q3624" i="1"/>
  <c r="P3624" i="1"/>
  <c r="O3624" i="1"/>
  <c r="R3624" i="1" s="1"/>
  <c r="Q3889" i="1"/>
  <c r="P3889" i="1"/>
  <c r="O3889" i="1"/>
  <c r="R3889" i="1" s="1"/>
  <c r="Q3888" i="1"/>
  <c r="P3888" i="1"/>
  <c r="O3888" i="1"/>
  <c r="R3888" i="1" s="1"/>
  <c r="Q3887" i="1"/>
  <c r="P3887" i="1"/>
  <c r="O3887" i="1"/>
  <c r="R3887" i="1" s="1"/>
  <c r="Q3886" i="1"/>
  <c r="P3886" i="1"/>
  <c r="O3886" i="1"/>
  <c r="R3886" i="1" s="1"/>
  <c r="Q3885" i="1"/>
  <c r="P3885" i="1"/>
  <c r="O3885" i="1"/>
  <c r="R3885" i="1" s="1"/>
  <c r="Q3884" i="1"/>
  <c r="P3884" i="1"/>
  <c r="O3884" i="1"/>
  <c r="R3884" i="1" s="1"/>
  <c r="Q3883" i="1"/>
  <c r="P3883" i="1"/>
  <c r="O3883" i="1"/>
  <c r="R3883" i="1" s="1"/>
  <c r="Q3882" i="1"/>
  <c r="P3882" i="1"/>
  <c r="O3882" i="1"/>
  <c r="R3882" i="1" s="1"/>
  <c r="Q3881" i="1"/>
  <c r="P3881" i="1"/>
  <c r="O3881" i="1"/>
  <c r="R3881" i="1" s="1"/>
  <c r="Q3880" i="1"/>
  <c r="P3880" i="1"/>
  <c r="O3880" i="1"/>
  <c r="R3880" i="1" s="1"/>
  <c r="Q3879" i="1"/>
  <c r="P3879" i="1"/>
  <c r="O3879" i="1"/>
  <c r="R3879" i="1" s="1"/>
  <c r="Q3878" i="1"/>
  <c r="P3878" i="1"/>
  <c r="O3878" i="1"/>
  <c r="R3878" i="1" s="1"/>
  <c r="Q3877" i="1"/>
  <c r="P3877" i="1"/>
  <c r="O3877" i="1"/>
  <c r="R3877" i="1" s="1"/>
  <c r="Q3876" i="1"/>
  <c r="P3876" i="1"/>
  <c r="O3876" i="1"/>
  <c r="R3876" i="1" s="1"/>
  <c r="Q3875" i="1"/>
  <c r="P3875" i="1"/>
  <c r="O3875" i="1"/>
  <c r="R3875" i="1" s="1"/>
  <c r="Q3874" i="1"/>
  <c r="P3874" i="1"/>
  <c r="O3874" i="1"/>
  <c r="R3874" i="1" s="1"/>
  <c r="Q3873" i="1"/>
  <c r="P3873" i="1"/>
  <c r="O3873" i="1"/>
  <c r="R3873" i="1" s="1"/>
  <c r="Q3872" i="1"/>
  <c r="P3872" i="1"/>
  <c r="O3872" i="1"/>
  <c r="R3872" i="1" s="1"/>
  <c r="Q3871" i="1"/>
  <c r="P3871" i="1"/>
  <c r="O3871" i="1"/>
  <c r="R3871" i="1" s="1"/>
  <c r="Q3870" i="1"/>
  <c r="P3870" i="1"/>
  <c r="O3870" i="1"/>
  <c r="R3870" i="1" s="1"/>
  <c r="Q3623" i="1"/>
  <c r="P3623" i="1"/>
  <c r="O3623" i="1"/>
  <c r="R3623" i="1" s="1"/>
  <c r="Q3622" i="1"/>
  <c r="P3622" i="1"/>
  <c r="O3622" i="1"/>
  <c r="R3622" i="1" s="1"/>
  <c r="Q3538" i="1"/>
  <c r="P3538" i="1"/>
  <c r="O3538" i="1"/>
  <c r="R3538" i="1" s="1"/>
  <c r="Q3263" i="1"/>
  <c r="P3263" i="1"/>
  <c r="O3263" i="1"/>
  <c r="R3263" i="1" s="1"/>
  <c r="Q3160" i="1"/>
  <c r="P3160" i="1"/>
  <c r="O3160" i="1"/>
  <c r="R3160" i="1" s="1"/>
  <c r="Q3132" i="1"/>
  <c r="P3132" i="1"/>
  <c r="O3132" i="1"/>
  <c r="R3132" i="1" s="1"/>
  <c r="Q3621" i="1"/>
  <c r="P3621" i="1"/>
  <c r="O3621" i="1"/>
  <c r="R3621" i="1" s="1"/>
  <c r="Q3159" i="1"/>
  <c r="P3159" i="1"/>
  <c r="O3159" i="1"/>
  <c r="R3159" i="1" s="1"/>
  <c r="Q3526" i="1"/>
  <c r="P3526" i="1"/>
  <c r="O3526" i="1"/>
  <c r="R3526" i="1" s="1"/>
  <c r="Q4037" i="1"/>
  <c r="P4037" i="1"/>
  <c r="O4037" i="1"/>
  <c r="R4037" i="1" s="1"/>
  <c r="Q3262" i="1"/>
  <c r="P3262" i="1"/>
  <c r="O3262" i="1"/>
  <c r="R3262" i="1" s="1"/>
  <c r="Q3261" i="1"/>
  <c r="P3261" i="1"/>
  <c r="O3261" i="1"/>
  <c r="R3261" i="1" s="1"/>
  <c r="Q3912" i="1"/>
  <c r="P3912" i="1"/>
  <c r="O3912" i="1"/>
  <c r="R3912" i="1" s="1"/>
  <c r="Q2854" i="1"/>
  <c r="P2854" i="1"/>
  <c r="O2854" i="1"/>
  <c r="R2854" i="1" s="1"/>
  <c r="Q529" i="1"/>
  <c r="P529" i="1"/>
  <c r="O529" i="1"/>
  <c r="R529" i="1" s="1"/>
  <c r="Q2895" i="1"/>
  <c r="P2895" i="1"/>
  <c r="O2895" i="1"/>
  <c r="R2895" i="1" s="1"/>
  <c r="Q3525" i="1"/>
  <c r="P3525" i="1"/>
  <c r="O3525" i="1"/>
  <c r="R3525" i="1" s="1"/>
  <c r="Q3911" i="1"/>
  <c r="P3911" i="1"/>
  <c r="O3911" i="1"/>
  <c r="R3911" i="1" s="1"/>
  <c r="Q1301" i="1"/>
  <c r="P1301" i="1"/>
  <c r="O1301" i="1"/>
  <c r="R1301" i="1" s="1"/>
  <c r="Q2839" i="1"/>
  <c r="P2839" i="1"/>
  <c r="O2839" i="1"/>
  <c r="R2839" i="1" s="1"/>
  <c r="Q2856" i="1"/>
  <c r="P2856" i="1"/>
  <c r="O2856" i="1"/>
  <c r="R2856" i="1" s="1"/>
  <c r="Q3140" i="1"/>
  <c r="P3140" i="1"/>
  <c r="O3140" i="1"/>
  <c r="R3140" i="1" s="1"/>
  <c r="Q1287" i="1"/>
  <c r="P1287" i="1"/>
  <c r="O1287" i="1"/>
  <c r="R1287" i="1" s="1"/>
  <c r="Q2909" i="1"/>
  <c r="P2909" i="1"/>
  <c r="O2909" i="1"/>
  <c r="R2909" i="1" s="1"/>
  <c r="Q3260" i="1"/>
  <c r="P3260" i="1"/>
  <c r="O3260" i="1"/>
  <c r="R3260" i="1" s="1"/>
  <c r="Q3259" i="1"/>
  <c r="P3259" i="1"/>
  <c r="O3259" i="1"/>
  <c r="R3259" i="1" s="1"/>
  <c r="Q2894" i="1"/>
  <c r="P2894" i="1"/>
  <c r="O2894" i="1"/>
  <c r="R2894" i="1" s="1"/>
  <c r="Q4115" i="1"/>
  <c r="P4115" i="1"/>
  <c r="O4115" i="1"/>
  <c r="R4115" i="1" s="1"/>
  <c r="Q3620" i="1"/>
  <c r="P3620" i="1"/>
  <c r="O3620" i="1"/>
  <c r="R3620" i="1" s="1"/>
  <c r="Q528" i="1"/>
  <c r="P528" i="1"/>
  <c r="O528" i="1"/>
  <c r="R528" i="1" s="1"/>
  <c r="Q3619" i="1"/>
  <c r="P3619" i="1"/>
  <c r="O3619" i="1"/>
  <c r="R3619" i="1" s="1"/>
  <c r="Q3944" i="1"/>
  <c r="P3944" i="1"/>
  <c r="O3944" i="1"/>
  <c r="R3944" i="1" s="1"/>
  <c r="Q4098" i="1"/>
  <c r="P4098" i="1"/>
  <c r="O4098" i="1"/>
  <c r="R4098" i="1" s="1"/>
  <c r="Q3443" i="1"/>
  <c r="P3443" i="1"/>
  <c r="O3443" i="1"/>
  <c r="R3443" i="1" s="1"/>
  <c r="Q3829" i="1"/>
  <c r="P3829" i="1"/>
  <c r="O3829" i="1"/>
  <c r="R3829" i="1" s="1"/>
  <c r="Q3828" i="1"/>
  <c r="P3828" i="1"/>
  <c r="O3828" i="1"/>
  <c r="R3828" i="1" s="1"/>
  <c r="Q4036" i="1"/>
  <c r="P4036" i="1"/>
  <c r="O4036" i="1"/>
  <c r="R4036" i="1" s="1"/>
  <c r="Q4110" i="1"/>
  <c r="P4110" i="1"/>
  <c r="O4110" i="1"/>
  <c r="R4110" i="1" s="1"/>
  <c r="Q4035" i="1"/>
  <c r="P4035" i="1"/>
  <c r="O4035" i="1"/>
  <c r="R4035" i="1" s="1"/>
  <c r="Q3258" i="1"/>
  <c r="P3258" i="1"/>
  <c r="O3258" i="1"/>
  <c r="R3258" i="1" s="1"/>
  <c r="Q3442" i="1"/>
  <c r="P3442" i="1"/>
  <c r="O3442" i="1"/>
  <c r="R3442" i="1" s="1"/>
  <c r="Q3981" i="1"/>
  <c r="P3981" i="1"/>
  <c r="O3981" i="1"/>
  <c r="R3981" i="1" s="1"/>
  <c r="Q3257" i="1"/>
  <c r="P3257" i="1"/>
  <c r="O3257" i="1"/>
  <c r="R3257" i="1" s="1"/>
  <c r="Q4086" i="1"/>
  <c r="P4086" i="1"/>
  <c r="O4086" i="1"/>
  <c r="R4086" i="1" s="1"/>
  <c r="Q3524" i="1"/>
  <c r="P3524" i="1"/>
  <c r="O3524" i="1"/>
  <c r="R3524" i="1" s="1"/>
  <c r="Q3256" i="1"/>
  <c r="P3256" i="1"/>
  <c r="O3256" i="1"/>
  <c r="R3256" i="1" s="1"/>
  <c r="Q3353" i="1"/>
  <c r="P3353" i="1"/>
  <c r="O3353" i="1"/>
  <c r="R3353" i="1" s="1"/>
  <c r="Q4068" i="1"/>
  <c r="P4068" i="1"/>
  <c r="O4068" i="1"/>
  <c r="R4068" i="1" s="1"/>
  <c r="Q3910" i="1"/>
  <c r="P3910" i="1"/>
  <c r="O3910" i="1"/>
  <c r="R3910" i="1" s="1"/>
  <c r="Q4085" i="1"/>
  <c r="P4085" i="1"/>
  <c r="O4085" i="1"/>
  <c r="R4085" i="1" s="1"/>
  <c r="Q3618" i="1"/>
  <c r="P3618" i="1"/>
  <c r="O3618" i="1"/>
  <c r="R3618" i="1" s="1"/>
  <c r="Q3736" i="1"/>
  <c r="P3736" i="1"/>
  <c r="O3736" i="1"/>
  <c r="R3736" i="1" s="1"/>
  <c r="Q3909" i="1"/>
  <c r="P3909" i="1"/>
  <c r="O3909" i="1"/>
  <c r="R3909" i="1" s="1"/>
  <c r="Q3735" i="1"/>
  <c r="P3735" i="1"/>
  <c r="O3735" i="1"/>
  <c r="R3735" i="1" s="1"/>
  <c r="Q3547" i="1"/>
  <c r="P3547" i="1"/>
  <c r="O3547" i="1"/>
  <c r="R3547" i="1" s="1"/>
  <c r="Q3617" i="1"/>
  <c r="P3617" i="1"/>
  <c r="O3617" i="1"/>
  <c r="R3617" i="1" s="1"/>
  <c r="Q4084" i="1"/>
  <c r="P4084" i="1"/>
  <c r="O4084" i="1"/>
  <c r="R4084" i="1" s="1"/>
  <c r="Q3734" i="1"/>
  <c r="P3734" i="1"/>
  <c r="O3734" i="1"/>
  <c r="R3734" i="1" s="1"/>
  <c r="Q3616" i="1"/>
  <c r="P3616" i="1"/>
  <c r="O3616" i="1"/>
  <c r="R3616" i="1" s="1"/>
  <c r="Q3908" i="1"/>
  <c r="P3908" i="1"/>
  <c r="O3908" i="1"/>
  <c r="R3908" i="1" s="1"/>
  <c r="Q3809" i="1"/>
  <c r="P3809" i="1"/>
  <c r="O3809" i="1"/>
  <c r="R3809" i="1" s="1"/>
  <c r="Q3808" i="1"/>
  <c r="P3808" i="1"/>
  <c r="O3808" i="1"/>
  <c r="R3808" i="1" s="1"/>
  <c r="Q3807" i="1"/>
  <c r="P3807" i="1"/>
  <c r="O3807" i="1"/>
  <c r="R3807" i="1" s="1"/>
  <c r="Q3806" i="1"/>
  <c r="P3806" i="1"/>
  <c r="O3806" i="1"/>
  <c r="R3806" i="1" s="1"/>
  <c r="Q3805" i="1"/>
  <c r="P3805" i="1"/>
  <c r="O3805" i="1"/>
  <c r="R3805" i="1" s="1"/>
  <c r="Q3804" i="1"/>
  <c r="P3804" i="1"/>
  <c r="O3804" i="1"/>
  <c r="R3804" i="1" s="1"/>
  <c r="Q3803" i="1"/>
  <c r="P3803" i="1"/>
  <c r="O3803" i="1"/>
  <c r="R3803" i="1" s="1"/>
  <c r="Q3802" i="1"/>
  <c r="P3802" i="1"/>
  <c r="O3802" i="1"/>
  <c r="R3802" i="1" s="1"/>
  <c r="Q3801" i="1"/>
  <c r="P3801" i="1"/>
  <c r="O3801" i="1"/>
  <c r="R3801" i="1" s="1"/>
  <c r="Q3800" i="1"/>
  <c r="P3800" i="1"/>
  <c r="O3800" i="1"/>
  <c r="R3800" i="1" s="1"/>
  <c r="Q3799" i="1"/>
  <c r="P3799" i="1"/>
  <c r="O3799" i="1"/>
  <c r="R3799" i="1" s="1"/>
  <c r="Q3798" i="1"/>
  <c r="P3798" i="1"/>
  <c r="O3798" i="1"/>
  <c r="R3798" i="1" s="1"/>
  <c r="Q3797" i="1"/>
  <c r="P3797" i="1"/>
  <c r="O3797" i="1"/>
  <c r="R3797" i="1" s="1"/>
  <c r="Q3796" i="1"/>
  <c r="P3796" i="1"/>
  <c r="O3796" i="1"/>
  <c r="R3796" i="1" s="1"/>
  <c r="Q3795" i="1"/>
  <c r="P3795" i="1"/>
  <c r="O3795" i="1"/>
  <c r="R3795" i="1" s="1"/>
  <c r="Q3794" i="1"/>
  <c r="P3794" i="1"/>
  <c r="O3794" i="1"/>
  <c r="R3794" i="1" s="1"/>
  <c r="Q3793" i="1"/>
  <c r="P3793" i="1"/>
  <c r="O3793" i="1"/>
  <c r="R3793" i="1" s="1"/>
  <c r="Q3792" i="1"/>
  <c r="P3792" i="1"/>
  <c r="O3792" i="1"/>
  <c r="R3792" i="1" s="1"/>
  <c r="Q3791" i="1"/>
  <c r="P3791" i="1"/>
  <c r="O3791" i="1"/>
  <c r="R3791" i="1" s="1"/>
  <c r="Q3790" i="1"/>
  <c r="P3790" i="1"/>
  <c r="O3790" i="1"/>
  <c r="R3790" i="1" s="1"/>
  <c r="Q3789" i="1"/>
  <c r="P3789" i="1"/>
  <c r="O3789" i="1"/>
  <c r="R3789" i="1" s="1"/>
  <c r="Q3788" i="1"/>
  <c r="P3788" i="1"/>
  <c r="O3788" i="1"/>
  <c r="R3788" i="1" s="1"/>
  <c r="Q3787" i="1"/>
  <c r="P3787" i="1"/>
  <c r="O3787" i="1"/>
  <c r="R3787" i="1" s="1"/>
  <c r="Q3786" i="1"/>
  <c r="P3786" i="1"/>
  <c r="O3786" i="1"/>
  <c r="R3786" i="1" s="1"/>
  <c r="Q3785" i="1"/>
  <c r="P3785" i="1"/>
  <c r="O3785" i="1"/>
  <c r="R3785" i="1" s="1"/>
  <c r="Q3784" i="1"/>
  <c r="P3784" i="1"/>
  <c r="O3784" i="1"/>
  <c r="R3784" i="1" s="1"/>
  <c r="Q3783" i="1"/>
  <c r="P3783" i="1"/>
  <c r="O3783" i="1"/>
  <c r="R3783" i="1" s="1"/>
  <c r="Q3782" i="1"/>
  <c r="P3782" i="1"/>
  <c r="O3782" i="1"/>
  <c r="R3782" i="1" s="1"/>
  <c r="Q3781" i="1"/>
  <c r="P3781" i="1"/>
  <c r="O3781" i="1"/>
  <c r="R3781" i="1" s="1"/>
  <c r="Q3780" i="1"/>
  <c r="P3780" i="1"/>
  <c r="O3780" i="1"/>
  <c r="R3780" i="1" s="1"/>
  <c r="Q3779" i="1"/>
  <c r="P3779" i="1"/>
  <c r="O3779" i="1"/>
  <c r="R3779" i="1" s="1"/>
  <c r="Q3778" i="1"/>
  <c r="P3778" i="1"/>
  <c r="O3778" i="1"/>
  <c r="R3778" i="1" s="1"/>
  <c r="Q3777" i="1"/>
  <c r="P3777" i="1"/>
  <c r="O3777" i="1"/>
  <c r="R3777" i="1" s="1"/>
  <c r="Q3776" i="1"/>
  <c r="P3776" i="1"/>
  <c r="O3776" i="1"/>
  <c r="R3776" i="1" s="1"/>
  <c r="Q3775" i="1"/>
  <c r="P3775" i="1"/>
  <c r="O3775" i="1"/>
  <c r="R3775" i="1" s="1"/>
  <c r="Q3774" i="1"/>
  <c r="P3774" i="1"/>
  <c r="O3774" i="1"/>
  <c r="R3774" i="1" s="1"/>
  <c r="Q3773" i="1"/>
  <c r="P3773" i="1"/>
  <c r="O3773" i="1"/>
  <c r="R3773" i="1" s="1"/>
  <c r="Q3772" i="1"/>
  <c r="P3772" i="1"/>
  <c r="O3772" i="1"/>
  <c r="R3772" i="1" s="1"/>
  <c r="Q3771" i="1"/>
  <c r="P3771" i="1"/>
  <c r="O3771" i="1"/>
  <c r="R3771" i="1" s="1"/>
  <c r="Q3770" i="1"/>
  <c r="P3770" i="1"/>
  <c r="O3770" i="1"/>
  <c r="R3770" i="1" s="1"/>
  <c r="Q3769" i="1"/>
  <c r="P3769" i="1"/>
  <c r="O3769" i="1"/>
  <c r="R3769" i="1" s="1"/>
  <c r="Q3768" i="1"/>
  <c r="P3768" i="1"/>
  <c r="O3768" i="1"/>
  <c r="R3768" i="1" s="1"/>
  <c r="Q3767" i="1"/>
  <c r="P3767" i="1"/>
  <c r="O3767" i="1"/>
  <c r="R3767" i="1" s="1"/>
  <c r="Q3766" i="1"/>
  <c r="P3766" i="1"/>
  <c r="O3766" i="1"/>
  <c r="R3766" i="1" s="1"/>
  <c r="Q3765" i="1"/>
  <c r="P3765" i="1"/>
  <c r="O3765" i="1"/>
  <c r="R3765" i="1" s="1"/>
  <c r="Q3764" i="1"/>
  <c r="P3764" i="1"/>
  <c r="O3764" i="1"/>
  <c r="R3764" i="1" s="1"/>
  <c r="Q3763" i="1"/>
  <c r="P3763" i="1"/>
  <c r="O3763" i="1"/>
  <c r="R3763" i="1" s="1"/>
  <c r="Q3762" i="1"/>
  <c r="P3762" i="1"/>
  <c r="O3762" i="1"/>
  <c r="R3762" i="1" s="1"/>
  <c r="Q3761" i="1"/>
  <c r="P3761" i="1"/>
  <c r="O3761" i="1"/>
  <c r="R3761" i="1" s="1"/>
  <c r="Q3760" i="1"/>
  <c r="P3760" i="1"/>
  <c r="O3760" i="1"/>
  <c r="R3760" i="1" s="1"/>
  <c r="Q3759" i="1"/>
  <c r="P3759" i="1"/>
  <c r="O3759" i="1"/>
  <c r="R3759" i="1" s="1"/>
  <c r="Q3758" i="1"/>
  <c r="P3758" i="1"/>
  <c r="O3758" i="1"/>
  <c r="R3758" i="1" s="1"/>
  <c r="Q3757" i="1"/>
  <c r="P3757" i="1"/>
  <c r="O3757" i="1"/>
  <c r="R3757" i="1" s="1"/>
  <c r="Q3756" i="1"/>
  <c r="P3756" i="1"/>
  <c r="O3756" i="1"/>
  <c r="R3756" i="1" s="1"/>
  <c r="Q3755" i="1"/>
  <c r="P3755" i="1"/>
  <c r="O3755" i="1"/>
  <c r="R3755" i="1" s="1"/>
  <c r="Q3754" i="1"/>
  <c r="P3754" i="1"/>
  <c r="O3754" i="1"/>
  <c r="R3754" i="1" s="1"/>
  <c r="Q3753" i="1"/>
  <c r="P3753" i="1"/>
  <c r="O3753" i="1"/>
  <c r="R3753" i="1" s="1"/>
  <c r="Q3752" i="1"/>
  <c r="P3752" i="1"/>
  <c r="O3752" i="1"/>
  <c r="R3752" i="1" s="1"/>
  <c r="Q3751" i="1"/>
  <c r="P3751" i="1"/>
  <c r="O3751" i="1"/>
  <c r="R3751" i="1" s="1"/>
  <c r="Q3750" i="1"/>
  <c r="P3750" i="1"/>
  <c r="O3750" i="1"/>
  <c r="R3750" i="1" s="1"/>
  <c r="Q3523" i="1"/>
  <c r="P3523" i="1"/>
  <c r="O3523" i="1"/>
  <c r="R3523" i="1" s="1"/>
  <c r="Q2921" i="1"/>
  <c r="P2921" i="1"/>
  <c r="O2921" i="1"/>
  <c r="R2921" i="1" s="1"/>
  <c r="Q4109" i="1"/>
  <c r="P4109" i="1"/>
  <c r="O4109" i="1"/>
  <c r="R4109" i="1" s="1"/>
  <c r="Q3827" i="1"/>
  <c r="P3827" i="1"/>
  <c r="O3827" i="1"/>
  <c r="R3827" i="1" s="1"/>
  <c r="Q3544" i="1"/>
  <c r="P3544" i="1"/>
  <c r="O3544" i="1"/>
  <c r="R3544" i="1" s="1"/>
  <c r="Q3255" i="1"/>
  <c r="P3255" i="1"/>
  <c r="O3255" i="1"/>
  <c r="R3255" i="1" s="1"/>
  <c r="Q2802" i="1"/>
  <c r="P2802" i="1"/>
  <c r="O2802" i="1"/>
  <c r="R2802" i="1" s="1"/>
  <c r="Q3615" i="1"/>
  <c r="P3615" i="1"/>
  <c r="O3615" i="1"/>
  <c r="R3615" i="1" s="1"/>
  <c r="Q3326" i="1"/>
  <c r="P3326" i="1"/>
  <c r="O3326" i="1"/>
  <c r="R3326" i="1" s="1"/>
  <c r="Q3733" i="1"/>
  <c r="P3733" i="1"/>
  <c r="O3733" i="1"/>
  <c r="R3733" i="1" s="1"/>
  <c r="Q3967" i="1"/>
  <c r="P3967" i="1"/>
  <c r="O3967" i="1"/>
  <c r="R3967" i="1" s="1"/>
  <c r="Q3732" i="1"/>
  <c r="P3732" i="1"/>
  <c r="O3732" i="1"/>
  <c r="R3732" i="1" s="1"/>
  <c r="Q4102" i="1"/>
  <c r="P4102" i="1"/>
  <c r="O4102" i="1"/>
  <c r="R4102" i="1" s="1"/>
  <c r="Q3731" i="1"/>
  <c r="P3731" i="1"/>
  <c r="O3731" i="1"/>
  <c r="R3731" i="1" s="1"/>
  <c r="Q3730" i="1"/>
  <c r="P3730" i="1"/>
  <c r="O3730" i="1"/>
  <c r="R3730" i="1" s="1"/>
  <c r="Q3932" i="1"/>
  <c r="P3932" i="1"/>
  <c r="O3932" i="1"/>
  <c r="R3932" i="1" s="1"/>
  <c r="Q3178" i="1"/>
  <c r="P3178" i="1"/>
  <c r="O3178" i="1"/>
  <c r="R3178" i="1" s="1"/>
  <c r="Q3907" i="1"/>
  <c r="P3907" i="1"/>
  <c r="O3907" i="1"/>
  <c r="R3907" i="1" s="1"/>
  <c r="Q3254" i="1"/>
  <c r="P3254" i="1"/>
  <c r="O3254" i="1"/>
  <c r="R3254" i="1" s="1"/>
  <c r="Q2801" i="1"/>
  <c r="P2801" i="1"/>
  <c r="O2801" i="1"/>
  <c r="R2801" i="1" s="1"/>
  <c r="Q3614" i="1"/>
  <c r="P3614" i="1"/>
  <c r="O3614" i="1"/>
  <c r="R3614" i="1" s="1"/>
  <c r="Q3931" i="1"/>
  <c r="P3931" i="1"/>
  <c r="O3931" i="1"/>
  <c r="R3931" i="1" s="1"/>
  <c r="Q4067" i="1"/>
  <c r="P4067" i="1"/>
  <c r="O4067" i="1"/>
  <c r="R4067" i="1" s="1"/>
  <c r="Q3298" i="1"/>
  <c r="P3298" i="1"/>
  <c r="O3298" i="1"/>
  <c r="R3298" i="1" s="1"/>
  <c r="Q3295" i="1"/>
  <c r="P3295" i="1"/>
  <c r="O3295" i="1"/>
  <c r="R3295" i="1" s="1"/>
  <c r="Q3729" i="1"/>
  <c r="P3729" i="1"/>
  <c r="O3729" i="1"/>
  <c r="R3729" i="1" s="1"/>
  <c r="Q3253" i="1"/>
  <c r="P3253" i="1"/>
  <c r="O3253" i="1"/>
  <c r="R3253" i="1" s="1"/>
  <c r="Q3370" i="1"/>
  <c r="P3370" i="1"/>
  <c r="O3370" i="1"/>
  <c r="R3370" i="1" s="1"/>
  <c r="Q4097" i="1"/>
  <c r="P4097" i="1"/>
  <c r="O4097" i="1"/>
  <c r="R4097" i="1" s="1"/>
  <c r="Q4034" i="1"/>
  <c r="P4034" i="1"/>
  <c r="O4034" i="1"/>
  <c r="R4034" i="1" s="1"/>
  <c r="Q3325" i="1"/>
  <c r="P3325" i="1"/>
  <c r="O3325" i="1"/>
  <c r="R3325" i="1" s="1"/>
  <c r="Q3943" i="1"/>
  <c r="P3943" i="1"/>
  <c r="O3943" i="1"/>
  <c r="R3943" i="1" s="1"/>
  <c r="Q3352" i="1"/>
  <c r="P3352" i="1"/>
  <c r="O3352" i="1"/>
  <c r="R3352" i="1" s="1"/>
  <c r="Q2893" i="1"/>
  <c r="P2893" i="1"/>
  <c r="O2893" i="1"/>
  <c r="R2893" i="1" s="1"/>
  <c r="Q3613" i="1"/>
  <c r="P3613" i="1"/>
  <c r="O3613" i="1"/>
  <c r="R3613" i="1" s="1"/>
  <c r="Q3131" i="1"/>
  <c r="P3131" i="1"/>
  <c r="O3131" i="1"/>
  <c r="R3131" i="1" s="1"/>
  <c r="Q4033" i="1"/>
  <c r="P4033" i="1"/>
  <c r="O4033" i="1"/>
  <c r="R4033" i="1" s="1"/>
  <c r="Q3749" i="1"/>
  <c r="P3749" i="1"/>
  <c r="O3749" i="1"/>
  <c r="R3749" i="1" s="1"/>
  <c r="Q3906" i="1"/>
  <c r="P3906" i="1"/>
  <c r="O3906" i="1"/>
  <c r="R3906" i="1" s="1"/>
  <c r="Q3966" i="1"/>
  <c r="P3966" i="1"/>
  <c r="O3966" i="1"/>
  <c r="R3966" i="1" s="1"/>
  <c r="Q3905" i="1"/>
  <c r="P3905" i="1"/>
  <c r="O3905" i="1"/>
  <c r="R3905" i="1" s="1"/>
  <c r="Q3728" i="1"/>
  <c r="P3728" i="1"/>
  <c r="O3728" i="1"/>
  <c r="R3728" i="1" s="1"/>
  <c r="Q3465" i="1"/>
  <c r="P3465" i="1"/>
  <c r="O3465" i="1"/>
  <c r="R3465" i="1" s="1"/>
  <c r="Q4066" i="1"/>
  <c r="P4066" i="1"/>
  <c r="O4066" i="1"/>
  <c r="R4066" i="1" s="1"/>
  <c r="Q3837" i="1"/>
  <c r="P3837" i="1"/>
  <c r="O3837" i="1"/>
  <c r="R3837" i="1" s="1"/>
  <c r="Q3441" i="1"/>
  <c r="P3441" i="1"/>
  <c r="O3441" i="1"/>
  <c r="R3441" i="1" s="1"/>
  <c r="Q3727" i="1"/>
  <c r="P3727" i="1"/>
  <c r="O3727" i="1"/>
  <c r="R3727" i="1" s="1"/>
  <c r="Q4032" i="1"/>
  <c r="P4032" i="1"/>
  <c r="O4032" i="1"/>
  <c r="R4032" i="1" s="1"/>
  <c r="Q3522" i="1"/>
  <c r="P3522" i="1"/>
  <c r="O3522" i="1"/>
  <c r="R3522" i="1" s="1"/>
  <c r="Q3252" i="1"/>
  <c r="P3252" i="1"/>
  <c r="O3252" i="1"/>
  <c r="R3252" i="1" s="1"/>
  <c r="Q3612" i="1"/>
  <c r="P3612" i="1"/>
  <c r="O3612" i="1"/>
  <c r="R3612" i="1" s="1"/>
  <c r="Q3611" i="1"/>
  <c r="P3611" i="1"/>
  <c r="O3611" i="1"/>
  <c r="R3611" i="1" s="1"/>
  <c r="Q3324" i="1"/>
  <c r="P3324" i="1"/>
  <c r="O3324" i="1"/>
  <c r="R3324" i="1" s="1"/>
  <c r="Q3351" i="1"/>
  <c r="P3351" i="1"/>
  <c r="O3351" i="1"/>
  <c r="R3351" i="1" s="1"/>
  <c r="Q4057" i="1"/>
  <c r="P4057" i="1"/>
  <c r="O4057" i="1"/>
  <c r="R4057" i="1" s="1"/>
  <c r="Q3904" i="1"/>
  <c r="P3904" i="1"/>
  <c r="O3904" i="1"/>
  <c r="R3904" i="1" s="1"/>
  <c r="Q1286" i="1"/>
  <c r="P1286" i="1"/>
  <c r="O1286" i="1"/>
  <c r="R1286" i="1" s="1"/>
  <c r="Q3726" i="1"/>
  <c r="P3726" i="1"/>
  <c r="O3726" i="1"/>
  <c r="R3726" i="1" s="1"/>
  <c r="Q3440" i="1"/>
  <c r="P3440" i="1"/>
  <c r="O3440" i="1"/>
  <c r="R3440" i="1" s="1"/>
  <c r="Q3439" i="1"/>
  <c r="P3439" i="1"/>
  <c r="O3439" i="1"/>
  <c r="R3439" i="1" s="1"/>
  <c r="Q3251" i="1"/>
  <c r="P3251" i="1"/>
  <c r="O3251" i="1"/>
  <c r="R3251" i="1" s="1"/>
  <c r="Q4056" i="1"/>
  <c r="P4056" i="1"/>
  <c r="O4056" i="1"/>
  <c r="R4056" i="1" s="1"/>
  <c r="Q3250" i="1"/>
  <c r="P3250" i="1"/>
  <c r="O3250" i="1"/>
  <c r="R3250" i="1" s="1"/>
  <c r="Q3955" i="1"/>
  <c r="P3955" i="1"/>
  <c r="O3955" i="1"/>
  <c r="R3955" i="1" s="1"/>
  <c r="Q3350" i="1"/>
  <c r="P3350" i="1"/>
  <c r="O3350" i="1"/>
  <c r="R3350" i="1" s="1"/>
  <c r="Q3438" i="1"/>
  <c r="P3438" i="1"/>
  <c r="O3438" i="1"/>
  <c r="R3438" i="1" s="1"/>
  <c r="Q3903" i="1"/>
  <c r="P3903" i="1"/>
  <c r="O3903" i="1"/>
  <c r="R3903" i="1" s="1"/>
  <c r="Q3437" i="1"/>
  <c r="P3437" i="1"/>
  <c r="O3437" i="1"/>
  <c r="R3437" i="1" s="1"/>
  <c r="Q3610" i="1"/>
  <c r="P3610" i="1"/>
  <c r="O3610" i="1"/>
  <c r="R3610" i="1" s="1"/>
  <c r="Q3609" i="1"/>
  <c r="P3609" i="1"/>
  <c r="O3609" i="1"/>
  <c r="R3609" i="1" s="1"/>
  <c r="Q2848" i="1"/>
  <c r="P2848" i="1"/>
  <c r="O2848" i="1"/>
  <c r="R2848" i="1" s="1"/>
  <c r="Q3942" i="1"/>
  <c r="P3942" i="1"/>
  <c r="O3942" i="1"/>
  <c r="R3942" i="1" s="1"/>
  <c r="Q4113" i="1"/>
  <c r="P4113" i="1"/>
  <c r="O4113" i="1"/>
  <c r="R4113" i="1" s="1"/>
  <c r="Q3294" i="1"/>
  <c r="P3294" i="1"/>
  <c r="O3294" i="1"/>
  <c r="R3294" i="1" s="1"/>
  <c r="Q3323" i="1"/>
  <c r="P3323" i="1"/>
  <c r="O3323" i="1"/>
  <c r="R3323" i="1" s="1"/>
  <c r="Q3436" i="1"/>
  <c r="P3436" i="1"/>
  <c r="O3436" i="1"/>
  <c r="R3436" i="1" s="1"/>
  <c r="Q3349" i="1"/>
  <c r="P3349" i="1"/>
  <c r="O3349" i="1"/>
  <c r="R3349" i="1" s="1"/>
  <c r="Q4090" i="1"/>
  <c r="P4090" i="1"/>
  <c r="O4090" i="1"/>
  <c r="R4090" i="1" s="1"/>
  <c r="Q3902" i="1"/>
  <c r="P3902" i="1"/>
  <c r="O3902" i="1"/>
  <c r="R3902" i="1" s="1"/>
  <c r="Q3901" i="1"/>
  <c r="P3901" i="1"/>
  <c r="O3901" i="1"/>
  <c r="R3901" i="1" s="1"/>
  <c r="Q3435" i="1"/>
  <c r="P3435" i="1"/>
  <c r="O3435" i="1"/>
  <c r="R3435" i="1" s="1"/>
  <c r="Q3826" i="1"/>
  <c r="P3826" i="1"/>
  <c r="O3826" i="1"/>
  <c r="R3826" i="1" s="1"/>
  <c r="Q3974" i="1"/>
  <c r="P3974" i="1"/>
  <c r="O3974" i="1"/>
  <c r="R3974" i="1" s="1"/>
  <c r="Q3941" i="1"/>
  <c r="P3941" i="1"/>
  <c r="O3941" i="1"/>
  <c r="R3941" i="1" s="1"/>
  <c r="Q4089" i="1"/>
  <c r="P4089" i="1"/>
  <c r="O4089" i="1"/>
  <c r="R4089" i="1" s="1"/>
  <c r="Q2974" i="1"/>
  <c r="P2974" i="1"/>
  <c r="O2974" i="1"/>
  <c r="R2974" i="1" s="1"/>
  <c r="Q3434" i="1"/>
  <c r="P3434" i="1"/>
  <c r="O3434" i="1"/>
  <c r="R3434" i="1" s="1"/>
  <c r="Q4083" i="1"/>
  <c r="P4083" i="1"/>
  <c r="O4083" i="1"/>
  <c r="R4083" i="1" s="1"/>
  <c r="Q3433" i="1"/>
  <c r="P3433" i="1"/>
  <c r="O3433" i="1"/>
  <c r="R3433" i="1" s="1"/>
  <c r="Q3725" i="1"/>
  <c r="P3725" i="1"/>
  <c r="O3725" i="1"/>
  <c r="R3725" i="1" s="1"/>
  <c r="Q3608" i="1"/>
  <c r="P3608" i="1"/>
  <c r="O3608" i="1"/>
  <c r="R3608" i="1" s="1"/>
  <c r="Q3249" i="1"/>
  <c r="P3249" i="1"/>
  <c r="O3249" i="1"/>
  <c r="R3249" i="1" s="1"/>
  <c r="Q3248" i="1"/>
  <c r="P3248" i="1"/>
  <c r="O3248" i="1"/>
  <c r="R3248" i="1" s="1"/>
  <c r="Q3724" i="1"/>
  <c r="P3724" i="1"/>
  <c r="O3724" i="1"/>
  <c r="R3724" i="1" s="1"/>
  <c r="Q3607" i="1"/>
  <c r="P3607" i="1"/>
  <c r="O3607" i="1"/>
  <c r="R3607" i="1" s="1"/>
  <c r="Q4065" i="1"/>
  <c r="P4065" i="1"/>
  <c r="O4065" i="1"/>
  <c r="R4065" i="1" s="1"/>
  <c r="Q4031" i="1"/>
  <c r="P4031" i="1"/>
  <c r="O4031" i="1"/>
  <c r="R4031" i="1" s="1"/>
  <c r="Q4030" i="1"/>
  <c r="P4030" i="1"/>
  <c r="O4030" i="1"/>
  <c r="R4030" i="1" s="1"/>
  <c r="Q3954" i="1"/>
  <c r="P3954" i="1"/>
  <c r="O3954" i="1"/>
  <c r="R3954" i="1" s="1"/>
  <c r="Q541" i="1"/>
  <c r="P541" i="1"/>
  <c r="O541" i="1"/>
  <c r="R541" i="1" s="1"/>
  <c r="Q3649" i="1"/>
  <c r="P3649" i="1"/>
  <c r="O3649" i="1"/>
  <c r="R3649" i="1" s="1"/>
  <c r="Q3648" i="1"/>
  <c r="P3648" i="1"/>
  <c r="O3648" i="1"/>
  <c r="R3648" i="1" s="1"/>
  <c r="Q3647" i="1"/>
  <c r="P3647" i="1"/>
  <c r="O3647" i="1"/>
  <c r="R3647" i="1" s="1"/>
  <c r="Q3646" i="1"/>
  <c r="P3646" i="1"/>
  <c r="O3646" i="1"/>
  <c r="R3646" i="1" s="1"/>
  <c r="Q3645" i="1"/>
  <c r="P3645" i="1"/>
  <c r="O3645" i="1"/>
  <c r="R3645" i="1" s="1"/>
  <c r="Q3644" i="1"/>
  <c r="P3644" i="1"/>
  <c r="O3644" i="1"/>
  <c r="R3644" i="1" s="1"/>
  <c r="Q3643" i="1"/>
  <c r="P3643" i="1"/>
  <c r="O3643" i="1"/>
  <c r="R3643" i="1" s="1"/>
  <c r="Q3642" i="1"/>
  <c r="P3642" i="1"/>
  <c r="O3642" i="1"/>
  <c r="R3642" i="1" s="1"/>
  <c r="Q3641" i="1"/>
  <c r="P3641" i="1"/>
  <c r="O3641" i="1"/>
  <c r="R3641" i="1" s="1"/>
  <c r="Q3640" i="1"/>
  <c r="P3640" i="1"/>
  <c r="O3640" i="1"/>
  <c r="R3640" i="1" s="1"/>
  <c r="Q3639" i="1"/>
  <c r="P3639" i="1"/>
  <c r="O3639" i="1"/>
  <c r="R3639" i="1" s="1"/>
  <c r="Q3638" i="1"/>
  <c r="P3638" i="1"/>
  <c r="O3638" i="1"/>
  <c r="R3638" i="1" s="1"/>
  <c r="Q3637" i="1"/>
  <c r="P3637" i="1"/>
  <c r="O3637" i="1"/>
  <c r="R3637" i="1" s="1"/>
  <c r="Q3636" i="1"/>
  <c r="P3636" i="1"/>
  <c r="O3636" i="1"/>
  <c r="R3636" i="1" s="1"/>
  <c r="Q3635" i="1"/>
  <c r="P3635" i="1"/>
  <c r="O3635" i="1"/>
  <c r="R3635" i="1" s="1"/>
  <c r="Q3634" i="1"/>
  <c r="P3634" i="1"/>
  <c r="O3634" i="1"/>
  <c r="R3634" i="1" s="1"/>
  <c r="Q3633" i="1"/>
  <c r="P3633" i="1"/>
  <c r="O3633" i="1"/>
  <c r="R3633" i="1" s="1"/>
  <c r="Q3632" i="1"/>
  <c r="P3632" i="1"/>
  <c r="O3632" i="1"/>
  <c r="R3632" i="1" s="1"/>
  <c r="Q3631" i="1"/>
  <c r="P3631" i="1"/>
  <c r="O3631" i="1"/>
  <c r="R3631" i="1" s="1"/>
  <c r="Q3630" i="1"/>
  <c r="P3630" i="1"/>
  <c r="O3630" i="1"/>
  <c r="R3630" i="1" s="1"/>
  <c r="Q3606" i="1"/>
  <c r="P3606" i="1"/>
  <c r="O3606" i="1"/>
  <c r="R3606" i="1" s="1"/>
  <c r="Q3322" i="1"/>
  <c r="P3322" i="1"/>
  <c r="O3322" i="1"/>
  <c r="R3322" i="1" s="1"/>
  <c r="Q3432" i="1"/>
  <c r="P3432" i="1"/>
  <c r="O3432" i="1"/>
  <c r="R3432" i="1" s="1"/>
  <c r="Q3431" i="1"/>
  <c r="P3431" i="1"/>
  <c r="O3431" i="1"/>
  <c r="R3431" i="1" s="1"/>
  <c r="Q3521" i="1"/>
  <c r="P3521" i="1"/>
  <c r="O3521" i="1"/>
  <c r="R3521" i="1" s="1"/>
  <c r="Q3900" i="1"/>
  <c r="P3900" i="1"/>
  <c r="O3900" i="1"/>
  <c r="R3900" i="1" s="1"/>
  <c r="Q3430" i="1"/>
  <c r="P3430" i="1"/>
  <c r="O3430" i="1"/>
  <c r="R3430" i="1" s="1"/>
  <c r="Q2855" i="1"/>
  <c r="P2855" i="1"/>
  <c r="O2855" i="1"/>
  <c r="R2855" i="1" s="1"/>
  <c r="Q3899" i="1"/>
  <c r="P3899" i="1"/>
  <c r="O3899" i="1"/>
  <c r="R3899" i="1" s="1"/>
  <c r="Q3605" i="1"/>
  <c r="P3605" i="1"/>
  <c r="O3605" i="1"/>
  <c r="R3605" i="1" s="1"/>
  <c r="Q3958" i="1"/>
  <c r="P3958" i="1"/>
  <c r="O3958" i="1"/>
  <c r="R3958" i="1" s="1"/>
  <c r="Q3520" i="1"/>
  <c r="P3520" i="1"/>
  <c r="O3520" i="1"/>
  <c r="R3520" i="1" s="1"/>
  <c r="Q3519" i="1"/>
  <c r="P3519" i="1"/>
  <c r="O3519" i="1"/>
  <c r="R3519" i="1" s="1"/>
  <c r="Q3518" i="1"/>
  <c r="P3518" i="1"/>
  <c r="O3518" i="1"/>
  <c r="R3518" i="1" s="1"/>
  <c r="Q3814" i="1"/>
  <c r="P3814" i="1"/>
  <c r="O3814" i="1"/>
  <c r="R3814" i="1" s="1"/>
  <c r="Q3247" i="1"/>
  <c r="P3247" i="1"/>
  <c r="O3247" i="1"/>
  <c r="R3247" i="1" s="1"/>
  <c r="Q3517" i="1"/>
  <c r="P3517" i="1"/>
  <c r="O3517" i="1"/>
  <c r="R3517" i="1" s="1"/>
  <c r="Q3898" i="1"/>
  <c r="P3898" i="1"/>
  <c r="O3898" i="1"/>
  <c r="R3898" i="1" s="1"/>
  <c r="Q3662" i="1"/>
  <c r="P3662" i="1"/>
  <c r="O3662" i="1"/>
  <c r="R3662" i="1" s="1"/>
  <c r="Q3940" i="1"/>
  <c r="P3940" i="1"/>
  <c r="O3940" i="1"/>
  <c r="R3940" i="1" s="1"/>
  <c r="Q3989" i="1"/>
  <c r="P3989" i="1"/>
  <c r="O3989" i="1"/>
  <c r="R3989" i="1" s="1"/>
  <c r="Q3429" i="1"/>
  <c r="P3429" i="1"/>
  <c r="O3429" i="1"/>
  <c r="R3429" i="1" s="1"/>
  <c r="Q4082" i="1"/>
  <c r="P4082" i="1"/>
  <c r="O4082" i="1"/>
  <c r="R4082" i="1" s="1"/>
  <c r="Q3428" i="1"/>
  <c r="P3428" i="1"/>
  <c r="O3428" i="1"/>
  <c r="R3428" i="1" s="1"/>
  <c r="Q3723" i="1"/>
  <c r="P3723" i="1"/>
  <c r="O3723" i="1"/>
  <c r="R3723" i="1" s="1"/>
  <c r="Q3321" i="1"/>
  <c r="P3321" i="1"/>
  <c r="O3321" i="1"/>
  <c r="R3321" i="1" s="1"/>
  <c r="Q3604" i="1"/>
  <c r="P3604" i="1"/>
  <c r="O3604" i="1"/>
  <c r="R3604" i="1" s="1"/>
  <c r="Q4114" i="1"/>
  <c r="P4114" i="1"/>
  <c r="O4114" i="1"/>
  <c r="R4114" i="1" s="1"/>
  <c r="Q4029" i="1"/>
  <c r="P4029" i="1"/>
  <c r="O4029" i="1"/>
  <c r="R4029" i="1" s="1"/>
  <c r="Q3897" i="1"/>
  <c r="P3897" i="1"/>
  <c r="O3897" i="1"/>
  <c r="R3897" i="1" s="1"/>
  <c r="Q3516" i="1"/>
  <c r="P3516" i="1"/>
  <c r="O3516" i="1"/>
  <c r="R3516" i="1" s="1"/>
  <c r="Q3835" i="1"/>
  <c r="P3835" i="1"/>
  <c r="O3835" i="1"/>
  <c r="R3835" i="1" s="1"/>
  <c r="Q3478" i="1"/>
  <c r="P3478" i="1"/>
  <c r="O3478" i="1"/>
  <c r="R3478" i="1" s="1"/>
  <c r="Q3684" i="1"/>
  <c r="P3684" i="1"/>
  <c r="O3684" i="1"/>
  <c r="R3684" i="1" s="1"/>
  <c r="Q3427" i="1"/>
  <c r="P3427" i="1"/>
  <c r="O3427" i="1"/>
  <c r="R3427" i="1" s="1"/>
  <c r="Q3603" i="1"/>
  <c r="P3603" i="1"/>
  <c r="O3603" i="1"/>
  <c r="R3603" i="1" s="1"/>
  <c r="Q3965" i="1"/>
  <c r="P3965" i="1"/>
  <c r="O3965" i="1"/>
  <c r="R3965" i="1" s="1"/>
  <c r="Q3246" i="1"/>
  <c r="P3246" i="1"/>
  <c r="O3246" i="1"/>
  <c r="R3246" i="1" s="1"/>
  <c r="Q3320" i="1"/>
  <c r="P3320" i="1"/>
  <c r="O3320" i="1"/>
  <c r="R3320" i="1" s="1"/>
  <c r="Q4096" i="1"/>
  <c r="P4096" i="1"/>
  <c r="O4096" i="1"/>
  <c r="R4096" i="1" s="1"/>
  <c r="Q4028" i="1"/>
  <c r="P4028" i="1"/>
  <c r="O4028" i="1"/>
  <c r="R4028" i="1" s="1"/>
  <c r="Q3130" i="1"/>
  <c r="P3130" i="1"/>
  <c r="O3130" i="1"/>
  <c r="R3130" i="1" s="1"/>
  <c r="Q3363" i="1"/>
  <c r="P3363" i="1"/>
  <c r="O3363" i="1"/>
  <c r="R3363" i="1" s="1"/>
  <c r="Q3426" i="1"/>
  <c r="P3426" i="1"/>
  <c r="O3426" i="1"/>
  <c r="R3426" i="1" s="1"/>
  <c r="Q3425" i="1"/>
  <c r="P3425" i="1"/>
  <c r="O3425" i="1"/>
  <c r="R3425" i="1" s="1"/>
  <c r="Q3896" i="1"/>
  <c r="P3896" i="1"/>
  <c r="O3896" i="1"/>
  <c r="R3896" i="1" s="1"/>
  <c r="Q3722" i="1"/>
  <c r="P3722" i="1"/>
  <c r="O3722" i="1"/>
  <c r="R3722" i="1" s="1"/>
  <c r="Q3928" i="1"/>
  <c r="P3928" i="1"/>
  <c r="O3928" i="1"/>
  <c r="R3928" i="1" s="1"/>
  <c r="Q4027" i="1"/>
  <c r="P4027" i="1"/>
  <c r="O4027" i="1"/>
  <c r="R4027" i="1" s="1"/>
  <c r="Q3721" i="1"/>
  <c r="P3721" i="1"/>
  <c r="O3721" i="1"/>
  <c r="R3721" i="1" s="1"/>
  <c r="Q3980" i="1"/>
  <c r="P3980" i="1"/>
  <c r="O3980" i="1"/>
  <c r="R3980" i="1" s="1"/>
  <c r="Q4108" i="1"/>
  <c r="P4108" i="1"/>
  <c r="O4108" i="1"/>
  <c r="R4108" i="1" s="1"/>
  <c r="Q2892" i="1"/>
  <c r="P2892" i="1"/>
  <c r="O2892" i="1"/>
  <c r="R2892" i="1" s="1"/>
  <c r="Q3167" i="1"/>
  <c r="P3167" i="1"/>
  <c r="O3167" i="1"/>
  <c r="R3167" i="1" s="1"/>
  <c r="Q3424" i="1"/>
  <c r="P3424" i="1"/>
  <c r="O3424" i="1"/>
  <c r="R3424" i="1" s="1"/>
  <c r="Q4026" i="1"/>
  <c r="P4026" i="1"/>
  <c r="O4026" i="1"/>
  <c r="R4026" i="1" s="1"/>
  <c r="Q3720" i="1"/>
  <c r="P3720" i="1"/>
  <c r="O3720" i="1"/>
  <c r="R3720" i="1" s="1"/>
  <c r="Q3602" i="1"/>
  <c r="P3602" i="1"/>
  <c r="O3602" i="1"/>
  <c r="R3602" i="1" s="1"/>
  <c r="Q3245" i="1"/>
  <c r="P3245" i="1"/>
  <c r="O3245" i="1"/>
  <c r="R3245" i="1" s="1"/>
  <c r="Q3895" i="1"/>
  <c r="P3895" i="1"/>
  <c r="O3895" i="1"/>
  <c r="R3895" i="1" s="1"/>
  <c r="Q3894" i="1"/>
  <c r="P3894" i="1"/>
  <c r="O3894" i="1"/>
  <c r="R3894" i="1" s="1"/>
  <c r="Q3601" i="1"/>
  <c r="P3601" i="1"/>
  <c r="O3601" i="1"/>
  <c r="R3601" i="1" s="1"/>
  <c r="Q3927" i="1"/>
  <c r="P3927" i="1"/>
  <c r="O3927" i="1"/>
  <c r="R3927" i="1" s="1"/>
  <c r="Q3893" i="1"/>
  <c r="P3893" i="1"/>
  <c r="O3893" i="1"/>
  <c r="R3893" i="1" s="1"/>
  <c r="Q4025" i="1"/>
  <c r="P4025" i="1"/>
  <c r="O4025" i="1"/>
  <c r="R4025" i="1" s="1"/>
  <c r="Q4058" i="1"/>
  <c r="P4058" i="1"/>
  <c r="O4058" i="1"/>
  <c r="R4058" i="1" s="1"/>
  <c r="Q3515" i="1"/>
  <c r="P3515" i="1"/>
  <c r="O3515" i="1"/>
  <c r="R3515" i="1" s="1"/>
  <c r="Q3374" i="1"/>
  <c r="P3374" i="1"/>
  <c r="O3374" i="1"/>
  <c r="R3374" i="1" s="1"/>
  <c r="Q3892" i="1"/>
  <c r="P3892" i="1"/>
  <c r="O3892" i="1"/>
  <c r="R3892" i="1" s="1"/>
  <c r="Q4055" i="1"/>
  <c r="P4055" i="1"/>
  <c r="O4055" i="1"/>
  <c r="R4055" i="1" s="1"/>
  <c r="Q527" i="1"/>
  <c r="P527" i="1"/>
  <c r="O527" i="1"/>
  <c r="R527" i="1" s="1"/>
  <c r="Q3543" i="1"/>
  <c r="P3543" i="1"/>
  <c r="O3543" i="1"/>
  <c r="R3543" i="1" s="1"/>
  <c r="Q3539" i="1"/>
  <c r="P3539" i="1"/>
  <c r="O3539" i="1"/>
  <c r="R3539" i="1" s="1"/>
  <c r="Q3244" i="1"/>
  <c r="P3244" i="1"/>
  <c r="O3244" i="1"/>
  <c r="R3244" i="1" s="1"/>
  <c r="Q3177" i="1"/>
  <c r="P3177" i="1"/>
  <c r="O3177" i="1"/>
  <c r="R3177" i="1" s="1"/>
  <c r="Q3948" i="1"/>
  <c r="P3948" i="1"/>
  <c r="O3948" i="1"/>
  <c r="R3948" i="1" s="1"/>
  <c r="Q3719" i="1"/>
  <c r="P3719" i="1"/>
  <c r="O3719" i="1"/>
  <c r="R3719" i="1" s="1"/>
  <c r="Q3514" i="1"/>
  <c r="P3514" i="1"/>
  <c r="O3514" i="1"/>
  <c r="R3514" i="1" s="1"/>
  <c r="Q3891" i="1"/>
  <c r="P3891" i="1"/>
  <c r="O3891" i="1"/>
  <c r="R3891" i="1" s="1"/>
  <c r="Q3546" i="1"/>
  <c r="P3546" i="1"/>
  <c r="O3546" i="1"/>
  <c r="R3546" i="1" s="1"/>
  <c r="Q1293" i="1"/>
  <c r="P1293" i="1"/>
  <c r="O1293" i="1"/>
  <c r="R1293" i="1" s="1"/>
  <c r="Q3834" i="1"/>
  <c r="P3834" i="1"/>
  <c r="O3834" i="1"/>
  <c r="R3834" i="1" s="1"/>
  <c r="Q4081" i="1"/>
  <c r="P4081" i="1"/>
  <c r="O4081" i="1"/>
  <c r="R4081" i="1" s="1"/>
  <c r="Q3513" i="1"/>
  <c r="P3513" i="1"/>
  <c r="O3513" i="1"/>
  <c r="R3513" i="1" s="1"/>
  <c r="Q3718" i="1"/>
  <c r="P3718" i="1"/>
  <c r="O3718" i="1"/>
  <c r="R3718" i="1" s="1"/>
  <c r="Q3176" i="1"/>
  <c r="P3176" i="1"/>
  <c r="O3176" i="1"/>
  <c r="R3176" i="1" s="1"/>
  <c r="Q3825" i="1"/>
  <c r="P3825" i="1"/>
  <c r="O3825" i="1"/>
  <c r="R3825" i="1" s="1"/>
  <c r="Q4064" i="1"/>
  <c r="P4064" i="1"/>
  <c r="O4064" i="1"/>
  <c r="R4064" i="1" s="1"/>
  <c r="Q3979" i="1"/>
  <c r="P3979" i="1"/>
  <c r="O3979" i="1"/>
  <c r="R3979" i="1" s="1"/>
  <c r="Q3600" i="1"/>
  <c r="P3600" i="1"/>
  <c r="O3600" i="1"/>
  <c r="R3600" i="1" s="1"/>
  <c r="Q3971" i="1"/>
  <c r="P3971" i="1"/>
  <c r="O3971" i="1"/>
  <c r="R3971" i="1" s="1"/>
  <c r="Q4101" i="1"/>
  <c r="P4101" i="1"/>
  <c r="O4101" i="1"/>
  <c r="R4101" i="1" s="1"/>
  <c r="Q3599" i="1"/>
  <c r="P3599" i="1"/>
  <c r="O3599" i="1"/>
  <c r="R3599" i="1" s="1"/>
  <c r="Q3243" i="1"/>
  <c r="P3243" i="1"/>
  <c r="O3243" i="1"/>
  <c r="R3243" i="1" s="1"/>
  <c r="Q4024" i="1"/>
  <c r="P4024" i="1"/>
  <c r="O4024" i="1"/>
  <c r="R4024" i="1" s="1"/>
  <c r="Q3925" i="1"/>
  <c r="P3925" i="1"/>
  <c r="O3925" i="1"/>
  <c r="R3925" i="1" s="1"/>
  <c r="Q3890" i="1"/>
  <c r="P3890" i="1"/>
  <c r="O3890" i="1"/>
  <c r="R3890" i="1" s="1"/>
  <c r="Q3473" i="1"/>
  <c r="P3473" i="1"/>
  <c r="O3473" i="1"/>
  <c r="R3473" i="1" s="1"/>
  <c r="Q4023" i="1"/>
  <c r="P4023" i="1"/>
  <c r="O4023" i="1"/>
  <c r="R4023" i="1" s="1"/>
  <c r="Q3681" i="1"/>
  <c r="P3681" i="1"/>
  <c r="O3681" i="1"/>
  <c r="R3681" i="1" s="1"/>
  <c r="Q3158" i="1"/>
  <c r="P3158" i="1"/>
  <c r="O3158" i="1"/>
  <c r="R3158" i="1" s="1"/>
  <c r="Q3369" i="1"/>
  <c r="P3369" i="1"/>
  <c r="O3369" i="1"/>
  <c r="R3369" i="1" s="1"/>
  <c r="Q4022" i="1"/>
  <c r="P4022" i="1"/>
  <c r="O4022" i="1"/>
  <c r="R4022" i="1" s="1"/>
  <c r="Q2891" i="1"/>
  <c r="P2891" i="1"/>
  <c r="O2891" i="1"/>
  <c r="R2891" i="1" s="1"/>
  <c r="Q3319" i="1"/>
  <c r="P3319" i="1"/>
  <c r="O3319" i="1"/>
  <c r="R3319" i="1" s="1"/>
  <c r="Q3748" i="1"/>
  <c r="P3748" i="1"/>
  <c r="O3748" i="1"/>
  <c r="R3748" i="1" s="1"/>
  <c r="Q4054" i="1"/>
  <c r="P4054" i="1"/>
  <c r="O4054" i="1"/>
  <c r="R4054" i="1" s="1"/>
  <c r="Q3598" i="1"/>
  <c r="P3598" i="1"/>
  <c r="O3598" i="1"/>
  <c r="R3598" i="1" s="1"/>
  <c r="Q3597" i="1"/>
  <c r="P3597" i="1"/>
  <c r="O3597" i="1"/>
  <c r="R3597" i="1" s="1"/>
  <c r="Q3717" i="1"/>
  <c r="P3717" i="1"/>
  <c r="O3717" i="1"/>
  <c r="R3717" i="1" s="1"/>
  <c r="Q3318" i="1"/>
  <c r="P3318" i="1"/>
  <c r="O3318" i="1"/>
  <c r="R3318" i="1" s="1"/>
  <c r="Q3512" i="1"/>
  <c r="P3512" i="1"/>
  <c r="O3512" i="1"/>
  <c r="R3512" i="1" s="1"/>
  <c r="Q3423" i="1"/>
  <c r="P3423" i="1"/>
  <c r="O3423" i="1"/>
  <c r="R3423" i="1" s="1"/>
  <c r="Q4021" i="1"/>
  <c r="P4021" i="1"/>
  <c r="O4021" i="1"/>
  <c r="R4021" i="1" s="1"/>
  <c r="Q3470" i="1"/>
  <c r="P3470" i="1"/>
  <c r="O3470" i="1"/>
  <c r="R3470" i="1" s="1"/>
  <c r="Q3869" i="1"/>
  <c r="P3869" i="1"/>
  <c r="O3869" i="1"/>
  <c r="R3869" i="1" s="1"/>
  <c r="Q3716" i="1"/>
  <c r="P3716" i="1"/>
  <c r="O3716" i="1"/>
  <c r="R3716" i="1" s="1"/>
  <c r="Q3926" i="1"/>
  <c r="P3926" i="1"/>
  <c r="O3926" i="1"/>
  <c r="R3926" i="1" s="1"/>
  <c r="Q3422" i="1"/>
  <c r="P3422" i="1"/>
  <c r="O3422" i="1"/>
  <c r="R3422" i="1" s="1"/>
  <c r="Q4107" i="1"/>
  <c r="P4107" i="1"/>
  <c r="O4107" i="1"/>
  <c r="R4107" i="1" s="1"/>
  <c r="Q2890" i="1"/>
  <c r="P2890" i="1"/>
  <c r="O2890" i="1"/>
  <c r="R2890" i="1" s="1"/>
  <c r="Q3421" i="1"/>
  <c r="P3421" i="1"/>
  <c r="O3421" i="1"/>
  <c r="R3421" i="1" s="1"/>
  <c r="Q3511" i="1"/>
  <c r="P3511" i="1"/>
  <c r="O3511" i="1"/>
  <c r="R3511" i="1" s="1"/>
  <c r="Q3868" i="1"/>
  <c r="P3868" i="1"/>
  <c r="O3868" i="1"/>
  <c r="R3868" i="1" s="1"/>
  <c r="Q3510" i="1"/>
  <c r="P3510" i="1"/>
  <c r="O3510" i="1"/>
  <c r="R3510" i="1" s="1"/>
  <c r="Q3317" i="1"/>
  <c r="P3317" i="1"/>
  <c r="O3317" i="1"/>
  <c r="R3317" i="1" s="1"/>
  <c r="Q3715" i="1"/>
  <c r="P3715" i="1"/>
  <c r="O3715" i="1"/>
  <c r="R3715" i="1" s="1"/>
  <c r="Q3867" i="1"/>
  <c r="P3867" i="1"/>
  <c r="O3867" i="1"/>
  <c r="R3867" i="1" s="1"/>
  <c r="Q3596" i="1"/>
  <c r="P3596" i="1"/>
  <c r="O3596" i="1"/>
  <c r="R3596" i="1" s="1"/>
  <c r="Q3680" i="1"/>
  <c r="P3680" i="1"/>
  <c r="O3680" i="1"/>
  <c r="R3680" i="1" s="1"/>
  <c r="Q3687" i="1"/>
  <c r="P3687" i="1"/>
  <c r="O3687" i="1"/>
  <c r="R3687" i="1" s="1"/>
  <c r="Q3420" i="1"/>
  <c r="P3420" i="1"/>
  <c r="O3420" i="1"/>
  <c r="R3420" i="1" s="1"/>
  <c r="Q3242" i="1"/>
  <c r="P3242" i="1"/>
  <c r="O3242" i="1"/>
  <c r="R3242" i="1" s="1"/>
  <c r="Q4050" i="1"/>
  <c r="P4050" i="1"/>
  <c r="O4050" i="1"/>
  <c r="R4050" i="1" s="1"/>
  <c r="Q3714" i="1"/>
  <c r="P3714" i="1"/>
  <c r="O3714" i="1"/>
  <c r="R3714" i="1" s="1"/>
  <c r="Q3331" i="1"/>
  <c r="P3331" i="1"/>
  <c r="O3331" i="1"/>
  <c r="R3331" i="1" s="1"/>
  <c r="Q4020" i="1"/>
  <c r="P4020" i="1"/>
  <c r="O4020" i="1"/>
  <c r="R4020" i="1" s="1"/>
  <c r="Q3866" i="1"/>
  <c r="P3866" i="1"/>
  <c r="O3866" i="1"/>
  <c r="R3866" i="1" s="1"/>
  <c r="Q3241" i="1"/>
  <c r="P3241" i="1"/>
  <c r="O3241" i="1"/>
  <c r="R3241" i="1" s="1"/>
  <c r="Q3419" i="1"/>
  <c r="P3419" i="1"/>
  <c r="O3419" i="1"/>
  <c r="R3419" i="1" s="1"/>
  <c r="Q3595" i="1"/>
  <c r="P3595" i="1"/>
  <c r="O3595" i="1"/>
  <c r="R3595" i="1" s="1"/>
  <c r="Q3418" i="1"/>
  <c r="P3418" i="1"/>
  <c r="O3418" i="1"/>
  <c r="R3418" i="1" s="1"/>
  <c r="Q3679" i="1"/>
  <c r="P3679" i="1"/>
  <c r="O3679" i="1"/>
  <c r="R3679" i="1" s="1"/>
  <c r="Q3509" i="1"/>
  <c r="P3509" i="1"/>
  <c r="O3509" i="1"/>
  <c r="R3509" i="1" s="1"/>
  <c r="Q3365" i="1"/>
  <c r="P3365" i="1"/>
  <c r="O3365" i="1"/>
  <c r="R3365" i="1" s="1"/>
  <c r="Q3417" i="1"/>
  <c r="P3417" i="1"/>
  <c r="O3417" i="1"/>
  <c r="R3417" i="1" s="1"/>
  <c r="Q2889" i="1"/>
  <c r="P2889" i="1"/>
  <c r="O2889" i="1"/>
  <c r="R2889" i="1" s="1"/>
  <c r="Q3713" i="1"/>
  <c r="P3713" i="1"/>
  <c r="O3713" i="1"/>
  <c r="R3713" i="1" s="1"/>
  <c r="Q3712" i="1"/>
  <c r="P3712" i="1"/>
  <c r="O3712" i="1"/>
  <c r="R3712" i="1" s="1"/>
  <c r="Q3594" i="1"/>
  <c r="P3594" i="1"/>
  <c r="O3594" i="1"/>
  <c r="R3594" i="1" s="1"/>
  <c r="Q3672" i="1"/>
  <c r="P3672" i="1"/>
  <c r="O3672" i="1"/>
  <c r="R3672" i="1" s="1"/>
  <c r="Q4063" i="1"/>
  <c r="P4063" i="1"/>
  <c r="O4063" i="1"/>
  <c r="R4063" i="1" s="1"/>
  <c r="Q4062" i="1"/>
  <c r="P4062" i="1"/>
  <c r="O4062" i="1"/>
  <c r="R4062" i="1" s="1"/>
  <c r="Q3593" i="1"/>
  <c r="P3593" i="1"/>
  <c r="O3593" i="1"/>
  <c r="R3593" i="1" s="1"/>
  <c r="Q3286" i="1"/>
  <c r="P3286" i="1"/>
  <c r="O3286" i="1"/>
  <c r="R3286" i="1" s="1"/>
  <c r="Q3592" i="1"/>
  <c r="P3592" i="1"/>
  <c r="O3592" i="1"/>
  <c r="R3592" i="1" s="1"/>
  <c r="Q4019" i="1"/>
  <c r="P4019" i="1"/>
  <c r="O4019" i="1"/>
  <c r="R4019" i="1" s="1"/>
  <c r="Q4080" i="1"/>
  <c r="P4080" i="1"/>
  <c r="O4080" i="1"/>
  <c r="R4080" i="1" s="1"/>
  <c r="Q3469" i="1"/>
  <c r="P3469" i="1"/>
  <c r="O3469" i="1"/>
  <c r="R3469" i="1" s="1"/>
  <c r="Q2888" i="1"/>
  <c r="P2888" i="1"/>
  <c r="O2888" i="1"/>
  <c r="R2888" i="1" s="1"/>
  <c r="Q3416" i="1"/>
  <c r="P3416" i="1"/>
  <c r="O3416" i="1"/>
  <c r="R3416" i="1" s="1"/>
  <c r="Q3348" i="1"/>
  <c r="P3348" i="1"/>
  <c r="O3348" i="1"/>
  <c r="R3348" i="1" s="1"/>
  <c r="Q3591" i="1"/>
  <c r="P3591" i="1"/>
  <c r="O3591" i="1"/>
  <c r="R3591" i="1" s="1"/>
  <c r="Q3240" i="1"/>
  <c r="P3240" i="1"/>
  <c r="O3240" i="1"/>
  <c r="R3240" i="1" s="1"/>
  <c r="Q2887" i="1"/>
  <c r="P2887" i="1"/>
  <c r="O2887" i="1"/>
  <c r="R2887" i="1" s="1"/>
  <c r="Q4079" i="1"/>
  <c r="P4079" i="1"/>
  <c r="O4079" i="1"/>
  <c r="R4079" i="1" s="1"/>
  <c r="Q4018" i="1"/>
  <c r="P4018" i="1"/>
  <c r="O4018" i="1"/>
  <c r="R4018" i="1" s="1"/>
  <c r="Q4017" i="1"/>
  <c r="P4017" i="1"/>
  <c r="O4017" i="1"/>
  <c r="R4017" i="1" s="1"/>
  <c r="Q4016" i="1"/>
  <c r="P4016" i="1"/>
  <c r="O4016" i="1"/>
  <c r="R4016" i="1" s="1"/>
  <c r="Q3924" i="1"/>
  <c r="P3924" i="1"/>
  <c r="O3924" i="1"/>
  <c r="R3924" i="1" s="1"/>
  <c r="Q3590" i="1"/>
  <c r="P3590" i="1"/>
  <c r="O3590" i="1"/>
  <c r="R3590" i="1" s="1"/>
  <c r="Q3415" i="1"/>
  <c r="P3415" i="1"/>
  <c r="O3415" i="1"/>
  <c r="R3415" i="1" s="1"/>
  <c r="Q2886" i="1"/>
  <c r="P2886" i="1"/>
  <c r="O2886" i="1"/>
  <c r="R2886" i="1" s="1"/>
  <c r="Q3964" i="1"/>
  <c r="P3964" i="1"/>
  <c r="O3964" i="1"/>
  <c r="R3964" i="1" s="1"/>
  <c r="Q4061" i="1"/>
  <c r="P4061" i="1"/>
  <c r="O4061" i="1"/>
  <c r="R4061" i="1" s="1"/>
  <c r="Q3865" i="1"/>
  <c r="P3865" i="1"/>
  <c r="O3865" i="1"/>
  <c r="R3865" i="1" s="1"/>
  <c r="Q3973" i="1"/>
  <c r="P3973" i="1"/>
  <c r="O3973" i="1"/>
  <c r="R3973" i="1" s="1"/>
  <c r="Q4015" i="1"/>
  <c r="P4015" i="1"/>
  <c r="O4015" i="1"/>
  <c r="R4015" i="1" s="1"/>
  <c r="Q3939" i="1"/>
  <c r="P3939" i="1"/>
  <c r="O3939" i="1"/>
  <c r="R3939" i="1" s="1"/>
  <c r="Q3545" i="1"/>
  <c r="P3545" i="1"/>
  <c r="O3545" i="1"/>
  <c r="R3545" i="1" s="1"/>
  <c r="Q3864" i="1"/>
  <c r="P3864" i="1"/>
  <c r="O3864" i="1"/>
  <c r="R3864" i="1" s="1"/>
  <c r="Q3863" i="1"/>
  <c r="P3863" i="1"/>
  <c r="O3863" i="1"/>
  <c r="R3863" i="1" s="1"/>
  <c r="Q3589" i="1"/>
  <c r="P3589" i="1"/>
  <c r="O3589" i="1"/>
  <c r="R3589" i="1" s="1"/>
  <c r="Q4060" i="1"/>
  <c r="P4060" i="1"/>
  <c r="O4060" i="1"/>
  <c r="R4060" i="1" s="1"/>
  <c r="Q3862" i="1"/>
  <c r="P3862" i="1"/>
  <c r="O3862" i="1"/>
  <c r="R3862" i="1" s="1"/>
  <c r="Q4078" i="1"/>
  <c r="P4078" i="1"/>
  <c r="O4078" i="1"/>
  <c r="R4078" i="1" s="1"/>
  <c r="Q3508" i="1"/>
  <c r="P3508" i="1"/>
  <c r="O3508" i="1"/>
  <c r="R3508" i="1" s="1"/>
  <c r="Q3239" i="1"/>
  <c r="P3239" i="1"/>
  <c r="O3239" i="1"/>
  <c r="R3239" i="1" s="1"/>
  <c r="Q3824" i="1"/>
  <c r="P3824" i="1"/>
  <c r="O3824" i="1"/>
  <c r="R3824" i="1" s="1"/>
  <c r="Q3507" i="1"/>
  <c r="P3507" i="1"/>
  <c r="O3507" i="1"/>
  <c r="R3507" i="1" s="1"/>
  <c r="Q3414" i="1"/>
  <c r="P3414" i="1"/>
  <c r="O3414" i="1"/>
  <c r="R3414" i="1" s="1"/>
  <c r="Q3238" i="1"/>
  <c r="P3238" i="1"/>
  <c r="O3238" i="1"/>
  <c r="R3238" i="1" s="1"/>
  <c r="Q3861" i="1"/>
  <c r="P3861" i="1"/>
  <c r="O3861" i="1"/>
  <c r="R3861" i="1" s="1"/>
  <c r="Q2885" i="1"/>
  <c r="P2885" i="1"/>
  <c r="O2885" i="1"/>
  <c r="R2885" i="1" s="1"/>
  <c r="Q2915" i="1"/>
  <c r="P2915" i="1"/>
  <c r="O2915" i="1"/>
  <c r="R2915" i="1" s="1"/>
  <c r="Q3588" i="1"/>
  <c r="P3588" i="1"/>
  <c r="O3588" i="1"/>
  <c r="R3588" i="1" s="1"/>
  <c r="Q3587" i="1"/>
  <c r="P3587" i="1"/>
  <c r="O3587" i="1"/>
  <c r="R3587" i="1" s="1"/>
  <c r="Q3586" i="1"/>
  <c r="P3586" i="1"/>
  <c r="O3586" i="1"/>
  <c r="R3586" i="1" s="1"/>
  <c r="Q4100" i="1"/>
  <c r="P4100" i="1"/>
  <c r="O4100" i="1"/>
  <c r="R4100" i="1" s="1"/>
  <c r="Q3585" i="1"/>
  <c r="P3585" i="1"/>
  <c r="O3585" i="1"/>
  <c r="R3585" i="1" s="1"/>
  <c r="Q3711" i="1"/>
  <c r="P3711" i="1"/>
  <c r="O3711" i="1"/>
  <c r="R3711" i="1" s="1"/>
  <c r="Q3332" i="1"/>
  <c r="P3332" i="1"/>
  <c r="O3332" i="1"/>
  <c r="R3332" i="1" s="1"/>
  <c r="Q1300" i="1"/>
  <c r="P1300" i="1"/>
  <c r="O1300" i="1"/>
  <c r="R1300" i="1" s="1"/>
  <c r="Q3157" i="1"/>
  <c r="P3157" i="1"/>
  <c r="O3157" i="1"/>
  <c r="R3157" i="1" s="1"/>
  <c r="Q4077" i="1"/>
  <c r="P4077" i="1"/>
  <c r="O4077" i="1"/>
  <c r="R4077" i="1" s="1"/>
  <c r="Q3413" i="1"/>
  <c r="P3413" i="1"/>
  <c r="O3413" i="1"/>
  <c r="R3413" i="1" s="1"/>
  <c r="Q2884" i="1"/>
  <c r="P2884" i="1"/>
  <c r="O2884" i="1"/>
  <c r="R2884" i="1" s="1"/>
  <c r="Q3963" i="1"/>
  <c r="P3963" i="1"/>
  <c r="O3963" i="1"/>
  <c r="R3963" i="1" s="1"/>
  <c r="Q3472" i="1"/>
  <c r="P3472" i="1"/>
  <c r="O3472" i="1"/>
  <c r="R3472" i="1" s="1"/>
  <c r="Q3316" i="1"/>
  <c r="P3316" i="1"/>
  <c r="O3316" i="1"/>
  <c r="R3316" i="1" s="1"/>
  <c r="Q3677" i="1"/>
  <c r="P3677" i="1"/>
  <c r="O3677" i="1"/>
  <c r="R3677" i="1" s="1"/>
  <c r="Q3315" i="1"/>
  <c r="P3315" i="1"/>
  <c r="O3315" i="1"/>
  <c r="R3315" i="1" s="1"/>
  <c r="Q4095" i="1"/>
  <c r="P4095" i="1"/>
  <c r="O4095" i="1"/>
  <c r="R4095" i="1" s="1"/>
  <c r="Q3412" i="1"/>
  <c r="P3412" i="1"/>
  <c r="O3412" i="1"/>
  <c r="R3412" i="1" s="1"/>
  <c r="Q4014" i="1"/>
  <c r="P4014" i="1"/>
  <c r="O4014" i="1"/>
  <c r="R4014" i="1" s="1"/>
  <c r="Q3411" i="1"/>
  <c r="P3411" i="1"/>
  <c r="O3411" i="1"/>
  <c r="R3411" i="1" s="1"/>
  <c r="Q2825" i="1"/>
  <c r="P2825" i="1"/>
  <c r="O2825" i="1"/>
  <c r="R2825" i="1" s="1"/>
  <c r="Q3410" i="1"/>
  <c r="P3410" i="1"/>
  <c r="O3410" i="1"/>
  <c r="R3410" i="1" s="1"/>
  <c r="Q4013" i="1"/>
  <c r="P4013" i="1"/>
  <c r="O4013" i="1"/>
  <c r="R4013" i="1" s="1"/>
  <c r="Q4012" i="1"/>
  <c r="P4012" i="1"/>
  <c r="O4012" i="1"/>
  <c r="R4012" i="1" s="1"/>
  <c r="Q3584" i="1"/>
  <c r="P3584" i="1"/>
  <c r="O3584" i="1"/>
  <c r="R3584" i="1" s="1"/>
  <c r="Q2883" i="1"/>
  <c r="P2883" i="1"/>
  <c r="O2883" i="1"/>
  <c r="R2883" i="1" s="1"/>
  <c r="Q4053" i="1"/>
  <c r="P4053" i="1"/>
  <c r="O4053" i="1"/>
  <c r="R4053" i="1" s="1"/>
  <c r="Q4011" i="1"/>
  <c r="P4011" i="1"/>
  <c r="O4011" i="1"/>
  <c r="R4011" i="1" s="1"/>
  <c r="Q3583" i="1"/>
  <c r="P3583" i="1"/>
  <c r="O3583" i="1"/>
  <c r="R3583" i="1" s="1"/>
  <c r="Q2824" i="1"/>
  <c r="P2824" i="1"/>
  <c r="O2824" i="1"/>
  <c r="R2824" i="1" s="1"/>
  <c r="Q3462" i="1"/>
  <c r="P3462" i="1"/>
  <c r="O3462" i="1"/>
  <c r="R3462" i="1" s="1"/>
  <c r="Q2882" i="1"/>
  <c r="P2882" i="1"/>
  <c r="O2882" i="1"/>
  <c r="R2882" i="1" s="1"/>
  <c r="Q3823" i="1"/>
  <c r="P3823" i="1"/>
  <c r="O3823" i="1"/>
  <c r="R3823" i="1" s="1"/>
  <c r="Q3314" i="1"/>
  <c r="P3314" i="1"/>
  <c r="O3314" i="1"/>
  <c r="R3314" i="1" s="1"/>
  <c r="Q4076" i="1"/>
  <c r="P4076" i="1"/>
  <c r="O4076" i="1"/>
  <c r="R4076" i="1" s="1"/>
  <c r="Q3710" i="1"/>
  <c r="P3710" i="1"/>
  <c r="O3710" i="1"/>
  <c r="R3710" i="1" s="1"/>
  <c r="Q4010" i="1"/>
  <c r="P4010" i="1"/>
  <c r="O4010" i="1"/>
  <c r="R4010" i="1" s="1"/>
  <c r="Q3988" i="1"/>
  <c r="P3988" i="1"/>
  <c r="O3988" i="1"/>
  <c r="R3988" i="1" s="1"/>
  <c r="Q3709" i="1"/>
  <c r="P3709" i="1"/>
  <c r="O3709" i="1"/>
  <c r="R3709" i="1" s="1"/>
  <c r="Q4009" i="1"/>
  <c r="P4009" i="1"/>
  <c r="O4009" i="1"/>
  <c r="R4009" i="1" s="1"/>
  <c r="Q4008" i="1"/>
  <c r="P4008" i="1"/>
  <c r="O4008" i="1"/>
  <c r="R4008" i="1" s="1"/>
  <c r="Q3708" i="1"/>
  <c r="P3708" i="1"/>
  <c r="O3708" i="1"/>
  <c r="R3708" i="1" s="1"/>
  <c r="Q2881" i="1"/>
  <c r="P2881" i="1"/>
  <c r="O2881" i="1"/>
  <c r="R2881" i="1" s="1"/>
  <c r="Q3707" i="1"/>
  <c r="P3707" i="1"/>
  <c r="O3707" i="1"/>
  <c r="R3707" i="1" s="1"/>
  <c r="Q3409" i="1"/>
  <c r="P3409" i="1"/>
  <c r="O3409" i="1"/>
  <c r="R3409" i="1" s="1"/>
  <c r="Q3582" i="1"/>
  <c r="P3582" i="1"/>
  <c r="O3582" i="1"/>
  <c r="R3582" i="1" s="1"/>
  <c r="Q3581" i="1"/>
  <c r="P3581" i="1"/>
  <c r="O3581" i="1"/>
  <c r="R3581" i="1" s="1"/>
  <c r="Q3156" i="1"/>
  <c r="P3156" i="1"/>
  <c r="O3156" i="1"/>
  <c r="R3156" i="1" s="1"/>
  <c r="Q3674" i="1"/>
  <c r="P3674" i="1"/>
  <c r="O3674" i="1"/>
  <c r="R3674" i="1" s="1"/>
  <c r="Q3347" i="1"/>
  <c r="P3347" i="1"/>
  <c r="O3347" i="1"/>
  <c r="R3347" i="1" s="1"/>
  <c r="Q3313" i="1"/>
  <c r="P3313" i="1"/>
  <c r="O3313" i="1"/>
  <c r="R3313" i="1" s="1"/>
  <c r="Q3408" i="1"/>
  <c r="P3408" i="1"/>
  <c r="O3408" i="1"/>
  <c r="R3408" i="1" s="1"/>
  <c r="Q3580" i="1"/>
  <c r="P3580" i="1"/>
  <c r="O3580" i="1"/>
  <c r="R3580" i="1" s="1"/>
  <c r="Q3987" i="1"/>
  <c r="P3987" i="1"/>
  <c r="O3987" i="1"/>
  <c r="R3987" i="1" s="1"/>
  <c r="Q2973" i="1"/>
  <c r="P2973" i="1"/>
  <c r="O2973" i="1"/>
  <c r="R2973" i="1" s="1"/>
  <c r="Q2972" i="1"/>
  <c r="P2972" i="1"/>
  <c r="O2972" i="1"/>
  <c r="R2972" i="1" s="1"/>
  <c r="Q3407" i="1"/>
  <c r="P3407" i="1"/>
  <c r="O3407" i="1"/>
  <c r="R3407" i="1" s="1"/>
  <c r="Q3346" i="1"/>
  <c r="P3346" i="1"/>
  <c r="O3346" i="1"/>
  <c r="R3346" i="1" s="1"/>
  <c r="Q3579" i="1"/>
  <c r="P3579" i="1"/>
  <c r="O3579" i="1"/>
  <c r="R3579" i="1" s="1"/>
  <c r="Q3860" i="1"/>
  <c r="P3860" i="1"/>
  <c r="O3860" i="1"/>
  <c r="R3860" i="1" s="1"/>
  <c r="Q4094" i="1"/>
  <c r="P4094" i="1"/>
  <c r="O4094" i="1"/>
  <c r="R4094" i="1" s="1"/>
  <c r="Q3706" i="1"/>
  <c r="P3706" i="1"/>
  <c r="O3706" i="1"/>
  <c r="R3706" i="1" s="1"/>
  <c r="Q3237" i="1"/>
  <c r="P3237" i="1"/>
  <c r="O3237" i="1"/>
  <c r="R3237" i="1" s="1"/>
  <c r="Q3859" i="1"/>
  <c r="P3859" i="1"/>
  <c r="O3859" i="1"/>
  <c r="R3859" i="1" s="1"/>
  <c r="Q3953" i="1"/>
  <c r="P3953" i="1"/>
  <c r="O3953" i="1"/>
  <c r="R3953" i="1" s="1"/>
  <c r="Q4007" i="1"/>
  <c r="P4007" i="1"/>
  <c r="O4007" i="1"/>
  <c r="R4007" i="1" s="1"/>
  <c r="Q3506" i="1"/>
  <c r="P3506" i="1"/>
  <c r="O3506" i="1"/>
  <c r="R3506" i="1" s="1"/>
  <c r="Q3406" i="1"/>
  <c r="P3406" i="1"/>
  <c r="O3406" i="1"/>
  <c r="R3406" i="1" s="1"/>
  <c r="Q2980" i="1"/>
  <c r="P2980" i="1"/>
  <c r="O2980" i="1"/>
  <c r="R2980" i="1" s="1"/>
  <c r="Q4006" i="1"/>
  <c r="P4006" i="1"/>
  <c r="O4006" i="1"/>
  <c r="R4006" i="1" s="1"/>
  <c r="Q3236" i="1"/>
  <c r="P3236" i="1"/>
  <c r="O3236" i="1"/>
  <c r="R3236" i="1" s="1"/>
  <c r="Q2917" i="1"/>
  <c r="P2917" i="1"/>
  <c r="O2917" i="1"/>
  <c r="R2917" i="1" s="1"/>
  <c r="Q3312" i="1"/>
  <c r="P3312" i="1"/>
  <c r="O3312" i="1"/>
  <c r="R3312" i="1" s="1"/>
  <c r="Q2880" i="1"/>
  <c r="P2880" i="1"/>
  <c r="O2880" i="1"/>
  <c r="R2880" i="1" s="1"/>
  <c r="Q3578" i="1"/>
  <c r="P3578" i="1"/>
  <c r="O3578" i="1"/>
  <c r="R3578" i="1" s="1"/>
  <c r="Q3705" i="1"/>
  <c r="P3705" i="1"/>
  <c r="O3705" i="1"/>
  <c r="R3705" i="1" s="1"/>
  <c r="Q3673" i="1"/>
  <c r="P3673" i="1"/>
  <c r="O3673" i="1"/>
  <c r="R3673" i="1" s="1"/>
  <c r="Q3405" i="1"/>
  <c r="P3405" i="1"/>
  <c r="O3405" i="1"/>
  <c r="R3405" i="1" s="1"/>
  <c r="Q4005" i="1"/>
  <c r="P4005" i="1"/>
  <c r="O4005" i="1"/>
  <c r="R4005" i="1" s="1"/>
  <c r="Q3235" i="1"/>
  <c r="P3235" i="1"/>
  <c r="O3235" i="1"/>
  <c r="R3235" i="1" s="1"/>
  <c r="Q3234" i="1"/>
  <c r="P3234" i="1"/>
  <c r="O3234" i="1"/>
  <c r="R3234" i="1" s="1"/>
  <c r="Q3345" i="1"/>
  <c r="P3345" i="1"/>
  <c r="O3345" i="1"/>
  <c r="R3345" i="1" s="1"/>
  <c r="Q3858" i="1"/>
  <c r="P3858" i="1"/>
  <c r="O3858" i="1"/>
  <c r="R3858" i="1" s="1"/>
  <c r="Q3175" i="1"/>
  <c r="P3175" i="1"/>
  <c r="O3175" i="1"/>
  <c r="R3175" i="1" s="1"/>
  <c r="Q3577" i="1"/>
  <c r="P3577" i="1"/>
  <c r="O3577" i="1"/>
  <c r="R3577" i="1" s="1"/>
  <c r="Q3704" i="1"/>
  <c r="P3704" i="1"/>
  <c r="O3704" i="1"/>
  <c r="R3704" i="1" s="1"/>
  <c r="Q4004" i="1"/>
  <c r="P4004" i="1"/>
  <c r="O4004" i="1"/>
  <c r="R4004" i="1" s="1"/>
  <c r="Q3293" i="1"/>
  <c r="P3293" i="1"/>
  <c r="O3293" i="1"/>
  <c r="R3293" i="1" s="1"/>
  <c r="Q3962" i="1"/>
  <c r="P3962" i="1"/>
  <c r="O3962" i="1"/>
  <c r="R3962" i="1" s="1"/>
  <c r="Q3155" i="1"/>
  <c r="P3155" i="1"/>
  <c r="O3155" i="1"/>
  <c r="R3155" i="1" s="1"/>
  <c r="Q3364" i="1"/>
  <c r="P3364" i="1"/>
  <c r="O3364" i="1"/>
  <c r="R3364" i="1" s="1"/>
  <c r="Q3404" i="1"/>
  <c r="P3404" i="1"/>
  <c r="O3404" i="1"/>
  <c r="R3404" i="1" s="1"/>
  <c r="Q2971" i="1"/>
  <c r="P2971" i="1"/>
  <c r="O2971" i="1"/>
  <c r="R2971" i="1" s="1"/>
  <c r="Q2823" i="1"/>
  <c r="P2823" i="1"/>
  <c r="O2823" i="1"/>
  <c r="R2823" i="1" s="1"/>
  <c r="Q3505" i="1"/>
  <c r="P3505" i="1"/>
  <c r="O3505" i="1"/>
  <c r="R3505" i="1" s="1"/>
  <c r="Q4075" i="1"/>
  <c r="P4075" i="1"/>
  <c r="O4075" i="1"/>
  <c r="R4075" i="1" s="1"/>
  <c r="Q3233" i="1"/>
  <c r="P3233" i="1"/>
  <c r="O3233" i="1"/>
  <c r="R3233" i="1" s="1"/>
  <c r="Q3330" i="1"/>
  <c r="P3330" i="1"/>
  <c r="O3330" i="1"/>
  <c r="R3330" i="1" s="1"/>
  <c r="Q3344" i="1"/>
  <c r="P3344" i="1"/>
  <c r="O3344" i="1"/>
  <c r="R3344" i="1" s="1"/>
  <c r="Q3154" i="1"/>
  <c r="P3154" i="1"/>
  <c r="O3154" i="1"/>
  <c r="R3154" i="1" s="1"/>
  <c r="Q3232" i="1"/>
  <c r="P3232" i="1"/>
  <c r="O3232" i="1"/>
  <c r="R3232" i="1" s="1"/>
  <c r="Q3703" i="1"/>
  <c r="P3703" i="1"/>
  <c r="O3703" i="1"/>
  <c r="R3703" i="1" s="1"/>
  <c r="Q3857" i="1"/>
  <c r="P3857" i="1"/>
  <c r="O3857" i="1"/>
  <c r="R3857" i="1" s="1"/>
  <c r="Q3671" i="1"/>
  <c r="P3671" i="1"/>
  <c r="O3671" i="1"/>
  <c r="R3671" i="1" s="1"/>
  <c r="Q3938" i="1"/>
  <c r="P3938" i="1"/>
  <c r="O3938" i="1"/>
  <c r="R3938" i="1" s="1"/>
  <c r="Q2970" i="1"/>
  <c r="P2970" i="1"/>
  <c r="O2970" i="1"/>
  <c r="R2970" i="1" s="1"/>
  <c r="Q4049" i="1"/>
  <c r="P4049" i="1"/>
  <c r="O4049" i="1"/>
  <c r="R4049" i="1" s="1"/>
  <c r="Q3702" i="1"/>
  <c r="P3702" i="1"/>
  <c r="O3702" i="1"/>
  <c r="R3702" i="1" s="1"/>
  <c r="Q3856" i="1"/>
  <c r="P3856" i="1"/>
  <c r="O3856" i="1"/>
  <c r="R3856" i="1" s="1"/>
  <c r="Q3368" i="1"/>
  <c r="P3368" i="1"/>
  <c r="O3368" i="1"/>
  <c r="R3368" i="1" s="1"/>
  <c r="Q4003" i="1"/>
  <c r="P4003" i="1"/>
  <c r="O4003" i="1"/>
  <c r="R4003" i="1" s="1"/>
  <c r="Q3504" i="1"/>
  <c r="P3504" i="1"/>
  <c r="O3504" i="1"/>
  <c r="R3504" i="1" s="1"/>
  <c r="Q4002" i="1"/>
  <c r="P4002" i="1"/>
  <c r="O4002" i="1"/>
  <c r="R4002" i="1" s="1"/>
  <c r="Q3576" i="1"/>
  <c r="P3576" i="1"/>
  <c r="O3576" i="1"/>
  <c r="R3576" i="1" s="1"/>
  <c r="Q3836" i="1"/>
  <c r="P3836" i="1"/>
  <c r="O3836" i="1"/>
  <c r="R3836" i="1" s="1"/>
  <c r="Q2850" i="1"/>
  <c r="P2850" i="1"/>
  <c r="O2850" i="1"/>
  <c r="R2850" i="1" s="1"/>
  <c r="Q3311" i="1"/>
  <c r="P3311" i="1"/>
  <c r="O3311" i="1"/>
  <c r="R3311" i="1" s="1"/>
  <c r="Q3937" i="1"/>
  <c r="P3937" i="1"/>
  <c r="O3937" i="1"/>
  <c r="R3937" i="1" s="1"/>
  <c r="Q3575" i="1"/>
  <c r="P3575" i="1"/>
  <c r="O3575" i="1"/>
  <c r="R3575" i="1" s="1"/>
  <c r="Q3503" i="1"/>
  <c r="P3503" i="1"/>
  <c r="O3503" i="1"/>
  <c r="R3503" i="1" s="1"/>
  <c r="Q3502" i="1"/>
  <c r="P3502" i="1"/>
  <c r="O3502" i="1"/>
  <c r="R3502" i="1" s="1"/>
  <c r="Q3145" i="1"/>
  <c r="P3145" i="1"/>
  <c r="O3145" i="1"/>
  <c r="R3145" i="1" s="1"/>
  <c r="Q4052" i="1"/>
  <c r="P4052" i="1"/>
  <c r="O4052" i="1"/>
  <c r="R4052" i="1" s="1"/>
  <c r="Q3343" i="1"/>
  <c r="P3343" i="1"/>
  <c r="O3343" i="1"/>
  <c r="R3343" i="1" s="1"/>
  <c r="Q3855" i="1"/>
  <c r="P3855" i="1"/>
  <c r="O3855" i="1"/>
  <c r="R3855" i="1" s="1"/>
  <c r="Q3701" i="1"/>
  <c r="P3701" i="1"/>
  <c r="O3701" i="1"/>
  <c r="R3701" i="1" s="1"/>
  <c r="Q3310" i="1"/>
  <c r="P3310" i="1"/>
  <c r="O3310" i="1"/>
  <c r="R3310" i="1" s="1"/>
  <c r="Q2822" i="1"/>
  <c r="P2822" i="1"/>
  <c r="O2822" i="1"/>
  <c r="R2822" i="1" s="1"/>
  <c r="Q3670" i="1"/>
  <c r="P3670" i="1"/>
  <c r="O3670" i="1"/>
  <c r="R3670" i="1" s="1"/>
  <c r="Q2922" i="1"/>
  <c r="P2922" i="1"/>
  <c r="O2922" i="1"/>
  <c r="R2922" i="1" s="1"/>
  <c r="Q3403" i="1"/>
  <c r="P3403" i="1"/>
  <c r="O3403" i="1"/>
  <c r="R3403" i="1" s="1"/>
  <c r="Q3402" i="1"/>
  <c r="P3402" i="1"/>
  <c r="O3402" i="1"/>
  <c r="R3402" i="1" s="1"/>
  <c r="Q3401" i="1"/>
  <c r="P3401" i="1"/>
  <c r="O3401" i="1"/>
  <c r="R3401" i="1" s="1"/>
  <c r="Q2879" i="1"/>
  <c r="P2879" i="1"/>
  <c r="O2879" i="1"/>
  <c r="R2879" i="1" s="1"/>
  <c r="Q3174" i="1"/>
  <c r="P3174" i="1"/>
  <c r="O3174" i="1"/>
  <c r="R3174" i="1" s="1"/>
  <c r="Q3700" i="1"/>
  <c r="P3700" i="1"/>
  <c r="O3700" i="1"/>
  <c r="R3700" i="1" s="1"/>
  <c r="Q3961" i="1"/>
  <c r="P3961" i="1"/>
  <c r="O3961" i="1"/>
  <c r="R3961" i="1" s="1"/>
  <c r="Q3978" i="1"/>
  <c r="P3978" i="1"/>
  <c r="O3978" i="1"/>
  <c r="R3978" i="1" s="1"/>
  <c r="Q3292" i="1"/>
  <c r="P3292" i="1"/>
  <c r="O3292" i="1"/>
  <c r="R3292" i="1" s="1"/>
  <c r="Q4105" i="1"/>
  <c r="P4105" i="1"/>
  <c r="O4105" i="1"/>
  <c r="R4105" i="1" s="1"/>
  <c r="Q4001" i="1"/>
  <c r="P4001" i="1"/>
  <c r="O4001" i="1"/>
  <c r="R4001" i="1" s="1"/>
  <c r="Q3574" i="1"/>
  <c r="P3574" i="1"/>
  <c r="O3574" i="1"/>
  <c r="R3574" i="1" s="1"/>
  <c r="Q4000" i="1"/>
  <c r="P4000" i="1"/>
  <c r="O4000" i="1"/>
  <c r="R4000" i="1" s="1"/>
  <c r="Q2878" i="1"/>
  <c r="P2878" i="1"/>
  <c r="O2878" i="1"/>
  <c r="R2878" i="1" s="1"/>
  <c r="Q3501" i="1"/>
  <c r="P3501" i="1"/>
  <c r="O3501" i="1"/>
  <c r="R3501" i="1" s="1"/>
  <c r="Q2821" i="1"/>
  <c r="P2821" i="1"/>
  <c r="O2821" i="1"/>
  <c r="R2821" i="1" s="1"/>
  <c r="Q3285" i="1"/>
  <c r="P3285" i="1"/>
  <c r="O3285" i="1"/>
  <c r="R3285" i="1" s="1"/>
  <c r="Q3400" i="1"/>
  <c r="P3400" i="1"/>
  <c r="O3400" i="1"/>
  <c r="R3400" i="1" s="1"/>
  <c r="Q3936" i="1"/>
  <c r="P3936" i="1"/>
  <c r="O3936" i="1"/>
  <c r="R3936" i="1" s="1"/>
  <c r="Q1295" i="1"/>
  <c r="P1295" i="1"/>
  <c r="O1295" i="1"/>
  <c r="R1295" i="1" s="1"/>
  <c r="Q3231" i="1"/>
  <c r="P3231" i="1"/>
  <c r="O3231" i="1"/>
  <c r="R3231" i="1" s="1"/>
  <c r="Q3573" i="1"/>
  <c r="P3573" i="1"/>
  <c r="O3573" i="1"/>
  <c r="R3573" i="1" s="1"/>
  <c r="Q3166" i="1"/>
  <c r="P3166" i="1"/>
  <c r="O3166" i="1"/>
  <c r="R3166" i="1" s="1"/>
  <c r="Q3500" i="1"/>
  <c r="P3500" i="1"/>
  <c r="O3500" i="1"/>
  <c r="R3500" i="1" s="1"/>
  <c r="Q3230" i="1"/>
  <c r="P3230" i="1"/>
  <c r="O3230" i="1"/>
  <c r="R3230" i="1" s="1"/>
  <c r="Q3291" i="1"/>
  <c r="P3291" i="1"/>
  <c r="O3291" i="1"/>
  <c r="R3291" i="1" s="1"/>
  <c r="Q3669" i="1"/>
  <c r="P3669" i="1"/>
  <c r="O3669" i="1"/>
  <c r="R3669" i="1" s="1"/>
  <c r="Q2812" i="1"/>
  <c r="P2812" i="1"/>
  <c r="O2812" i="1"/>
  <c r="R2812" i="1" s="1"/>
  <c r="Q3309" i="1"/>
  <c r="P3309" i="1"/>
  <c r="O3309" i="1"/>
  <c r="R3309" i="1" s="1"/>
  <c r="Q2877" i="1"/>
  <c r="P2877" i="1"/>
  <c r="O2877" i="1"/>
  <c r="R2877" i="1" s="1"/>
  <c r="Q3699" i="1"/>
  <c r="P3699" i="1"/>
  <c r="O3699" i="1"/>
  <c r="R3699" i="1" s="1"/>
  <c r="Q3668" i="1"/>
  <c r="P3668" i="1"/>
  <c r="O3668" i="1"/>
  <c r="R3668" i="1" s="1"/>
  <c r="Q2969" i="1"/>
  <c r="P2969" i="1"/>
  <c r="O2969" i="1"/>
  <c r="R2969" i="1" s="1"/>
  <c r="Q3572" i="1"/>
  <c r="P3572" i="1"/>
  <c r="O3572" i="1"/>
  <c r="R3572" i="1" s="1"/>
  <c r="Q2820" i="1"/>
  <c r="P2820" i="1"/>
  <c r="O2820" i="1"/>
  <c r="R2820" i="1" s="1"/>
  <c r="Q3153" i="1"/>
  <c r="P3153" i="1"/>
  <c r="O3153" i="1"/>
  <c r="R3153" i="1" s="1"/>
  <c r="Q3476" i="1"/>
  <c r="P3476" i="1"/>
  <c r="O3476" i="1"/>
  <c r="R3476" i="1" s="1"/>
  <c r="Q3499" i="1"/>
  <c r="P3499" i="1"/>
  <c r="O3499" i="1"/>
  <c r="R3499" i="1" s="1"/>
  <c r="Q3498" i="1"/>
  <c r="P3498" i="1"/>
  <c r="O3498" i="1"/>
  <c r="R3498" i="1" s="1"/>
  <c r="Q2841" i="1"/>
  <c r="P2841" i="1"/>
  <c r="O2841" i="1"/>
  <c r="R2841" i="1" s="1"/>
  <c r="Q3367" i="1"/>
  <c r="P3367" i="1"/>
  <c r="O3367" i="1"/>
  <c r="R3367" i="1" s="1"/>
  <c r="Q3229" i="1"/>
  <c r="P3229" i="1"/>
  <c r="O3229" i="1"/>
  <c r="R3229" i="1" s="1"/>
  <c r="Q2791" i="1"/>
  <c r="P2791" i="1"/>
  <c r="O2791" i="1"/>
  <c r="R2791" i="1" s="1"/>
  <c r="Q3139" i="1"/>
  <c r="P3139" i="1"/>
  <c r="O3139" i="1"/>
  <c r="R3139" i="1" s="1"/>
  <c r="Q3571" i="1"/>
  <c r="P3571" i="1"/>
  <c r="O3571" i="1"/>
  <c r="R3571" i="1" s="1"/>
  <c r="Q2876" i="1"/>
  <c r="P2876" i="1"/>
  <c r="O2876" i="1"/>
  <c r="R2876" i="1" s="1"/>
  <c r="Q4059" i="1"/>
  <c r="P4059" i="1"/>
  <c r="O4059" i="1"/>
  <c r="R4059" i="1" s="1"/>
  <c r="Q2838" i="1"/>
  <c r="P2838" i="1"/>
  <c r="O2838" i="1"/>
  <c r="R2838" i="1" s="1"/>
  <c r="Q2800" i="1"/>
  <c r="P2800" i="1"/>
  <c r="O2800" i="1"/>
  <c r="R2800" i="1" s="1"/>
  <c r="Q3540" i="1"/>
  <c r="P3540" i="1"/>
  <c r="O3540" i="1"/>
  <c r="R3540" i="1" s="1"/>
  <c r="Q3698" i="1"/>
  <c r="P3698" i="1"/>
  <c r="O3698" i="1"/>
  <c r="R3698" i="1" s="1"/>
  <c r="Q2787" i="1"/>
  <c r="P2787" i="1"/>
  <c r="O2787" i="1"/>
  <c r="R2787" i="1" s="1"/>
  <c r="Q3173" i="1"/>
  <c r="P3173" i="1"/>
  <c r="O3173" i="1"/>
  <c r="R3173" i="1" s="1"/>
  <c r="Q2847" i="1"/>
  <c r="P2847" i="1"/>
  <c r="O2847" i="1"/>
  <c r="R2847" i="1" s="1"/>
  <c r="Q3497" i="1"/>
  <c r="P3497" i="1"/>
  <c r="O3497" i="1"/>
  <c r="R3497" i="1" s="1"/>
  <c r="Q2875" i="1"/>
  <c r="P2875" i="1"/>
  <c r="O2875" i="1"/>
  <c r="R2875" i="1" s="1"/>
  <c r="Q2792" i="1"/>
  <c r="P2792" i="1"/>
  <c r="O2792" i="1"/>
  <c r="R2792" i="1" s="1"/>
  <c r="Q3683" i="1"/>
  <c r="P3683" i="1"/>
  <c r="O3683" i="1"/>
  <c r="R3683" i="1" s="1"/>
  <c r="Q2968" i="1"/>
  <c r="P2968" i="1"/>
  <c r="O2968" i="1"/>
  <c r="R2968" i="1" s="1"/>
  <c r="Q2874" i="1"/>
  <c r="P2874" i="1"/>
  <c r="O2874" i="1"/>
  <c r="R2874" i="1" s="1"/>
  <c r="Q2920" i="1"/>
  <c r="P2920" i="1"/>
  <c r="O2920" i="1"/>
  <c r="R2920" i="1" s="1"/>
  <c r="Q3399" i="1"/>
  <c r="P3399" i="1"/>
  <c r="O3399" i="1"/>
  <c r="R3399" i="1" s="1"/>
  <c r="Q3165" i="1"/>
  <c r="P3165" i="1"/>
  <c r="O3165" i="1"/>
  <c r="R3165" i="1" s="1"/>
  <c r="Q3468" i="1"/>
  <c r="P3468" i="1"/>
  <c r="O3468" i="1"/>
  <c r="R3468" i="1" s="1"/>
  <c r="Q1292" i="1"/>
  <c r="P1292" i="1"/>
  <c r="O1292" i="1"/>
  <c r="R1292" i="1" s="1"/>
  <c r="Q2799" i="1"/>
  <c r="P2799" i="1"/>
  <c r="O2799" i="1"/>
  <c r="R2799" i="1" s="1"/>
  <c r="Q2819" i="1"/>
  <c r="P2819" i="1"/>
  <c r="O2819" i="1"/>
  <c r="R2819" i="1" s="1"/>
  <c r="Q3308" i="1"/>
  <c r="P3308" i="1"/>
  <c r="O3308" i="1"/>
  <c r="R3308" i="1" s="1"/>
  <c r="Q3228" i="1"/>
  <c r="P3228" i="1"/>
  <c r="O3228" i="1"/>
  <c r="R3228" i="1" s="1"/>
  <c r="Q3854" i="1"/>
  <c r="P3854" i="1"/>
  <c r="O3854" i="1"/>
  <c r="R3854" i="1" s="1"/>
  <c r="Q3853" i="1"/>
  <c r="P3853" i="1"/>
  <c r="O3853" i="1"/>
  <c r="R3853" i="1" s="1"/>
  <c r="Q3477" i="1"/>
  <c r="P3477" i="1"/>
  <c r="O3477" i="1"/>
  <c r="R3477" i="1" s="1"/>
  <c r="Q2798" i="1"/>
  <c r="P2798" i="1"/>
  <c r="O2798" i="1"/>
  <c r="R2798" i="1" s="1"/>
  <c r="Q3138" i="1"/>
  <c r="P3138" i="1"/>
  <c r="O3138" i="1"/>
  <c r="R3138" i="1" s="1"/>
  <c r="Q3822" i="1"/>
  <c r="P3822" i="1"/>
  <c r="O3822" i="1"/>
  <c r="R3822" i="1" s="1"/>
  <c r="Q3821" i="1"/>
  <c r="P3821" i="1"/>
  <c r="O3821" i="1"/>
  <c r="R3821" i="1" s="1"/>
  <c r="Q3570" i="1"/>
  <c r="P3570" i="1"/>
  <c r="O3570" i="1"/>
  <c r="R3570" i="1" s="1"/>
  <c r="Q1299" i="1"/>
  <c r="P1299" i="1"/>
  <c r="O1299" i="1"/>
  <c r="R1299" i="1" s="1"/>
  <c r="Q3375" i="1"/>
  <c r="P3375" i="1"/>
  <c r="O3375" i="1"/>
  <c r="R3375" i="1" s="1"/>
  <c r="Q3496" i="1"/>
  <c r="P3496" i="1"/>
  <c r="O3496" i="1"/>
  <c r="R3496" i="1" s="1"/>
  <c r="Q3307" i="1"/>
  <c r="P3307" i="1"/>
  <c r="O3307" i="1"/>
  <c r="R3307" i="1" s="1"/>
  <c r="Q2818" i="1"/>
  <c r="P2818" i="1"/>
  <c r="O2818" i="1"/>
  <c r="R2818" i="1" s="1"/>
  <c r="Q2797" i="1"/>
  <c r="P2797" i="1"/>
  <c r="O2797" i="1"/>
  <c r="R2797" i="1" s="1"/>
  <c r="Q2846" i="1"/>
  <c r="P2846" i="1"/>
  <c r="O2846" i="1"/>
  <c r="R2846" i="1" s="1"/>
  <c r="Q3290" i="1"/>
  <c r="P3290" i="1"/>
  <c r="O3290" i="1"/>
  <c r="R3290" i="1" s="1"/>
  <c r="Q3569" i="1"/>
  <c r="P3569" i="1"/>
  <c r="O3569" i="1"/>
  <c r="R3569" i="1" s="1"/>
  <c r="Q1291" i="1"/>
  <c r="P1291" i="1"/>
  <c r="O1291" i="1"/>
  <c r="R1291" i="1" s="1"/>
  <c r="Q2845" i="1"/>
  <c r="P2845" i="1"/>
  <c r="O2845" i="1"/>
  <c r="R2845" i="1" s="1"/>
  <c r="Q3152" i="1"/>
  <c r="P3152" i="1"/>
  <c r="O3152" i="1"/>
  <c r="R3152" i="1" s="1"/>
  <c r="Q3306" i="1"/>
  <c r="P3306" i="1"/>
  <c r="O3306" i="1"/>
  <c r="R3306" i="1" s="1"/>
  <c r="Q2790" i="1"/>
  <c r="P2790" i="1"/>
  <c r="O2790" i="1"/>
  <c r="R2790" i="1" s="1"/>
  <c r="Q3398" i="1"/>
  <c r="P3398" i="1"/>
  <c r="O3398" i="1"/>
  <c r="R3398" i="1" s="1"/>
  <c r="Q2914" i="1"/>
  <c r="P2914" i="1"/>
  <c r="O2914" i="1"/>
  <c r="R2914" i="1" s="1"/>
  <c r="Q3227" i="1"/>
  <c r="P3227" i="1"/>
  <c r="O3227" i="1"/>
  <c r="R3227" i="1" s="1"/>
  <c r="Q3209" i="1"/>
  <c r="P3209" i="1"/>
  <c r="O3209" i="1"/>
  <c r="R3209" i="1" s="1"/>
  <c r="Q3208" i="1"/>
  <c r="P3208" i="1"/>
  <c r="O3208" i="1"/>
  <c r="R3208" i="1" s="1"/>
  <c r="Q3207" i="1"/>
  <c r="P3207" i="1"/>
  <c r="O3207" i="1"/>
  <c r="R3207" i="1" s="1"/>
  <c r="Q3206" i="1"/>
  <c r="P3206" i="1"/>
  <c r="O3206" i="1"/>
  <c r="R3206" i="1" s="1"/>
  <c r="Q3205" i="1"/>
  <c r="P3205" i="1"/>
  <c r="O3205" i="1"/>
  <c r="R3205" i="1" s="1"/>
  <c r="Q3204" i="1"/>
  <c r="P3204" i="1"/>
  <c r="O3204" i="1"/>
  <c r="R3204" i="1" s="1"/>
  <c r="Q3203" i="1"/>
  <c r="P3203" i="1"/>
  <c r="O3203" i="1"/>
  <c r="R3203" i="1" s="1"/>
  <c r="Q3202" i="1"/>
  <c r="P3202" i="1"/>
  <c r="O3202" i="1"/>
  <c r="R3202" i="1" s="1"/>
  <c r="Q3201" i="1"/>
  <c r="P3201" i="1"/>
  <c r="O3201" i="1"/>
  <c r="R3201" i="1" s="1"/>
  <c r="Q3200" i="1"/>
  <c r="P3200" i="1"/>
  <c r="O3200" i="1"/>
  <c r="R3200" i="1" s="1"/>
  <c r="Q3199" i="1"/>
  <c r="P3199" i="1"/>
  <c r="O3199" i="1"/>
  <c r="R3199" i="1" s="1"/>
  <c r="Q3198" i="1"/>
  <c r="P3198" i="1"/>
  <c r="O3198" i="1"/>
  <c r="R3198" i="1" s="1"/>
  <c r="Q3197" i="1"/>
  <c r="P3197" i="1"/>
  <c r="O3197" i="1"/>
  <c r="R3197" i="1" s="1"/>
  <c r="Q3196" i="1"/>
  <c r="P3196" i="1"/>
  <c r="O3196" i="1"/>
  <c r="R3196" i="1" s="1"/>
  <c r="Q3195" i="1"/>
  <c r="P3195" i="1"/>
  <c r="O3195" i="1"/>
  <c r="R3195" i="1" s="1"/>
  <c r="Q3194" i="1"/>
  <c r="P3194" i="1"/>
  <c r="O3194" i="1"/>
  <c r="R3194" i="1" s="1"/>
  <c r="Q3193" i="1"/>
  <c r="P3193" i="1"/>
  <c r="O3193" i="1"/>
  <c r="R3193" i="1" s="1"/>
  <c r="Q3192" i="1"/>
  <c r="P3192" i="1"/>
  <c r="O3192" i="1"/>
  <c r="R3192" i="1" s="1"/>
  <c r="Q3191" i="1"/>
  <c r="P3191" i="1"/>
  <c r="O3191" i="1"/>
  <c r="R3191" i="1" s="1"/>
  <c r="Q3190" i="1"/>
  <c r="P3190" i="1"/>
  <c r="O3190" i="1"/>
  <c r="R3190" i="1" s="1"/>
  <c r="Q2817" i="1"/>
  <c r="P2817" i="1"/>
  <c r="O2817" i="1"/>
  <c r="R2817" i="1" s="1"/>
  <c r="Q3373" i="1"/>
  <c r="P3373" i="1"/>
  <c r="O3373" i="1"/>
  <c r="R3373" i="1" s="1"/>
  <c r="Q3852" i="1"/>
  <c r="P3852" i="1"/>
  <c r="O3852" i="1"/>
  <c r="R3852" i="1" s="1"/>
  <c r="Q3297" i="1"/>
  <c r="P3297" i="1"/>
  <c r="O3297" i="1"/>
  <c r="R3297" i="1" s="1"/>
  <c r="Q3495" i="1"/>
  <c r="P3495" i="1"/>
  <c r="O3495" i="1"/>
  <c r="R3495" i="1" s="1"/>
  <c r="Q3137" i="1"/>
  <c r="P3137" i="1"/>
  <c r="O3137" i="1"/>
  <c r="R3137" i="1" s="1"/>
  <c r="Q3999" i="1"/>
  <c r="P3999" i="1"/>
  <c r="O3999" i="1"/>
  <c r="R3999" i="1" s="1"/>
  <c r="Q3820" i="1"/>
  <c r="P3820" i="1"/>
  <c r="O3820" i="1"/>
  <c r="R3820" i="1" s="1"/>
  <c r="Q3299" i="1"/>
  <c r="P3299" i="1"/>
  <c r="O3299" i="1"/>
  <c r="R3299" i="1" s="1"/>
  <c r="Q3697" i="1"/>
  <c r="P3697" i="1"/>
  <c r="O3697" i="1"/>
  <c r="R3697" i="1" s="1"/>
  <c r="Q3494" i="1"/>
  <c r="P3494" i="1"/>
  <c r="O3494" i="1"/>
  <c r="R3494" i="1" s="1"/>
  <c r="Q3664" i="1"/>
  <c r="P3664" i="1"/>
  <c r="O3664" i="1"/>
  <c r="R3664" i="1" s="1"/>
  <c r="Q3226" i="1"/>
  <c r="P3226" i="1"/>
  <c r="O3226" i="1"/>
  <c r="R3226" i="1" s="1"/>
  <c r="Q3397" i="1"/>
  <c r="P3397" i="1"/>
  <c r="O3397" i="1"/>
  <c r="R3397" i="1" s="1"/>
  <c r="Q2873" i="1"/>
  <c r="P2873" i="1"/>
  <c r="O2873" i="1"/>
  <c r="R2873" i="1" s="1"/>
  <c r="Q3568" i="1"/>
  <c r="P3568" i="1"/>
  <c r="O3568" i="1"/>
  <c r="R3568" i="1" s="1"/>
  <c r="Q3136" i="1"/>
  <c r="P3136" i="1"/>
  <c r="O3136" i="1"/>
  <c r="R3136" i="1" s="1"/>
  <c r="Q3567" i="1"/>
  <c r="P3567" i="1"/>
  <c r="O3567" i="1"/>
  <c r="R3567" i="1" s="1"/>
  <c r="Q2967" i="1"/>
  <c r="P2967" i="1"/>
  <c r="O2967" i="1"/>
  <c r="R2967" i="1" s="1"/>
  <c r="Q3493" i="1"/>
  <c r="P3493" i="1"/>
  <c r="O3493" i="1"/>
  <c r="R3493" i="1" s="1"/>
  <c r="Q3396" i="1"/>
  <c r="P3396" i="1"/>
  <c r="O3396" i="1"/>
  <c r="R3396" i="1" s="1"/>
  <c r="Q1290" i="1"/>
  <c r="P1290" i="1"/>
  <c r="O1290" i="1"/>
  <c r="R1290" i="1" s="1"/>
  <c r="Q3952" i="1"/>
  <c r="P3952" i="1"/>
  <c r="O3952" i="1"/>
  <c r="R3952" i="1" s="1"/>
  <c r="Q3492" i="1"/>
  <c r="P3492" i="1"/>
  <c r="O3492" i="1"/>
  <c r="R3492" i="1" s="1"/>
  <c r="Q2837" i="1"/>
  <c r="P2837" i="1"/>
  <c r="O2837" i="1"/>
  <c r="R2837" i="1" s="1"/>
  <c r="Q3305" i="1"/>
  <c r="P3305" i="1"/>
  <c r="O3305" i="1"/>
  <c r="R3305" i="1" s="1"/>
  <c r="Q3566" i="1"/>
  <c r="P3566" i="1"/>
  <c r="O3566" i="1"/>
  <c r="R3566" i="1" s="1"/>
  <c r="Q3289" i="1"/>
  <c r="P3289" i="1"/>
  <c r="O3289" i="1"/>
  <c r="R3289" i="1" s="1"/>
  <c r="Q3696" i="1"/>
  <c r="P3696" i="1"/>
  <c r="O3696" i="1"/>
  <c r="R3696" i="1" s="1"/>
  <c r="Q3225" i="1"/>
  <c r="P3225" i="1"/>
  <c r="O3225" i="1"/>
  <c r="R3225" i="1" s="1"/>
  <c r="Q3304" i="1"/>
  <c r="P3304" i="1"/>
  <c r="O3304" i="1"/>
  <c r="R3304" i="1" s="1"/>
  <c r="Q3172" i="1"/>
  <c r="P3172" i="1"/>
  <c r="O3172" i="1"/>
  <c r="R3172" i="1" s="1"/>
  <c r="Q3224" i="1"/>
  <c r="P3224" i="1"/>
  <c r="O3224" i="1"/>
  <c r="R3224" i="1" s="1"/>
  <c r="Q3135" i="1"/>
  <c r="P3135" i="1"/>
  <c r="O3135" i="1"/>
  <c r="R3135" i="1" s="1"/>
  <c r="Q3395" i="1"/>
  <c r="P3395" i="1"/>
  <c r="O3395" i="1"/>
  <c r="R3395" i="1" s="1"/>
  <c r="Q3542" i="1"/>
  <c r="P3542" i="1"/>
  <c r="O3542" i="1"/>
  <c r="R3542" i="1" s="1"/>
  <c r="Q3342" i="1"/>
  <c r="P3342" i="1"/>
  <c r="O3342" i="1"/>
  <c r="R3342" i="1" s="1"/>
  <c r="Q3341" i="1"/>
  <c r="P3341" i="1"/>
  <c r="O3341" i="1"/>
  <c r="R3341" i="1" s="1"/>
  <c r="Q3813" i="1"/>
  <c r="P3813" i="1"/>
  <c r="O3813" i="1"/>
  <c r="R3813" i="1" s="1"/>
  <c r="Q3667" i="1"/>
  <c r="P3667" i="1"/>
  <c r="O3667" i="1"/>
  <c r="R3667" i="1" s="1"/>
  <c r="Q2796" i="1"/>
  <c r="P2796" i="1"/>
  <c r="O2796" i="1"/>
  <c r="R2796" i="1" s="1"/>
  <c r="Q537" i="1"/>
  <c r="P537" i="1"/>
  <c r="O537" i="1"/>
  <c r="R537" i="1" s="1"/>
  <c r="Q2786" i="1"/>
  <c r="P2786" i="1"/>
  <c r="O2786" i="1"/>
  <c r="R2786" i="1" s="1"/>
  <c r="Q2872" i="1"/>
  <c r="P2872" i="1"/>
  <c r="O2872" i="1"/>
  <c r="R2872" i="1" s="1"/>
  <c r="Q3960" i="1"/>
  <c r="P3960" i="1"/>
  <c r="O3960" i="1"/>
  <c r="R3960" i="1" s="1"/>
  <c r="Q3471" i="1"/>
  <c r="P3471" i="1"/>
  <c r="O3471" i="1"/>
  <c r="R3471" i="1" s="1"/>
  <c r="Q3998" i="1"/>
  <c r="P3998" i="1"/>
  <c r="O3998" i="1"/>
  <c r="R3998" i="1" s="1"/>
  <c r="Q2871" i="1"/>
  <c r="P2871" i="1"/>
  <c r="O2871" i="1"/>
  <c r="R2871" i="1" s="1"/>
  <c r="Q536" i="1"/>
  <c r="P536" i="1"/>
  <c r="O536" i="1"/>
  <c r="R536" i="1" s="1"/>
  <c r="Q4093" i="1"/>
  <c r="P4093" i="1"/>
  <c r="O4093" i="1"/>
  <c r="R4093" i="1" s="1"/>
  <c r="Q3695" i="1"/>
  <c r="P3695" i="1"/>
  <c r="O3695" i="1"/>
  <c r="R3695" i="1" s="1"/>
  <c r="Q3997" i="1"/>
  <c r="P3997" i="1"/>
  <c r="O3997" i="1"/>
  <c r="R3997" i="1" s="1"/>
  <c r="Q3947" i="1"/>
  <c r="P3947" i="1"/>
  <c r="O3947" i="1"/>
  <c r="R3947" i="1" s="1"/>
  <c r="Q3851" i="1"/>
  <c r="P3851" i="1"/>
  <c r="O3851" i="1"/>
  <c r="R3851" i="1" s="1"/>
  <c r="Q3996" i="1"/>
  <c r="P3996" i="1"/>
  <c r="O3996" i="1"/>
  <c r="R3996" i="1" s="1"/>
  <c r="Q1298" i="1"/>
  <c r="P1298" i="1"/>
  <c r="O1298" i="1"/>
  <c r="R1298" i="1" s="1"/>
  <c r="Q3300" i="1"/>
  <c r="P3300" i="1"/>
  <c r="O3300" i="1"/>
  <c r="R3300" i="1" s="1"/>
  <c r="Q2870" i="1"/>
  <c r="P2870" i="1"/>
  <c r="O2870" i="1"/>
  <c r="R2870" i="1" s="1"/>
  <c r="Q3812" i="1"/>
  <c r="P3812" i="1"/>
  <c r="O3812" i="1"/>
  <c r="R3812" i="1" s="1"/>
  <c r="Q2816" i="1"/>
  <c r="P2816" i="1"/>
  <c r="O2816" i="1"/>
  <c r="R2816" i="1" s="1"/>
  <c r="Q3129" i="1"/>
  <c r="P3129" i="1"/>
  <c r="O3129" i="1"/>
  <c r="R3129" i="1" s="1"/>
  <c r="Q3128" i="1"/>
  <c r="P3128" i="1"/>
  <c r="O3128" i="1"/>
  <c r="R3128" i="1" s="1"/>
  <c r="Q3127" i="1"/>
  <c r="P3127" i="1"/>
  <c r="O3127" i="1"/>
  <c r="R3127" i="1" s="1"/>
  <c r="Q3126" i="1"/>
  <c r="P3126" i="1"/>
  <c r="O3126" i="1"/>
  <c r="R3126" i="1" s="1"/>
  <c r="Q3125" i="1"/>
  <c r="P3125" i="1"/>
  <c r="O3125" i="1"/>
  <c r="R3125" i="1" s="1"/>
  <c r="Q3124" i="1"/>
  <c r="P3124" i="1"/>
  <c r="O3124" i="1"/>
  <c r="R3124" i="1" s="1"/>
  <c r="Q3123" i="1"/>
  <c r="P3123" i="1"/>
  <c r="O3123" i="1"/>
  <c r="R3123" i="1" s="1"/>
  <c r="Q3122" i="1"/>
  <c r="P3122" i="1"/>
  <c r="O3122" i="1"/>
  <c r="R3122" i="1" s="1"/>
  <c r="Q3121" i="1"/>
  <c r="P3121" i="1"/>
  <c r="O3121" i="1"/>
  <c r="R3121" i="1" s="1"/>
  <c r="Q3120" i="1"/>
  <c r="P3120" i="1"/>
  <c r="O3120" i="1"/>
  <c r="R3120" i="1" s="1"/>
  <c r="Q3119" i="1"/>
  <c r="P3119" i="1"/>
  <c r="O3119" i="1"/>
  <c r="R3119" i="1" s="1"/>
  <c r="Q3118" i="1"/>
  <c r="P3118" i="1"/>
  <c r="O3118" i="1"/>
  <c r="R3118" i="1" s="1"/>
  <c r="Q3117" i="1"/>
  <c r="P3117" i="1"/>
  <c r="O3117" i="1"/>
  <c r="R3117" i="1" s="1"/>
  <c r="Q3116" i="1"/>
  <c r="P3116" i="1"/>
  <c r="O3116" i="1"/>
  <c r="R3116" i="1" s="1"/>
  <c r="Q3115" i="1"/>
  <c r="P3115" i="1"/>
  <c r="O3115" i="1"/>
  <c r="R3115" i="1" s="1"/>
  <c r="Q3114" i="1"/>
  <c r="P3114" i="1"/>
  <c r="O3114" i="1"/>
  <c r="R3114" i="1" s="1"/>
  <c r="Q3113" i="1"/>
  <c r="P3113" i="1"/>
  <c r="O3113" i="1"/>
  <c r="R3113" i="1" s="1"/>
  <c r="Q3112" i="1"/>
  <c r="P3112" i="1"/>
  <c r="O3112" i="1"/>
  <c r="R3112" i="1" s="1"/>
  <c r="Q3111" i="1"/>
  <c r="P3111" i="1"/>
  <c r="O3111" i="1"/>
  <c r="R3111" i="1" s="1"/>
  <c r="Q3110" i="1"/>
  <c r="P3110" i="1"/>
  <c r="O3110" i="1"/>
  <c r="R3110" i="1" s="1"/>
  <c r="Q3109" i="1"/>
  <c r="P3109" i="1"/>
  <c r="O3109" i="1"/>
  <c r="R3109" i="1" s="1"/>
  <c r="Q3108" i="1"/>
  <c r="P3108" i="1"/>
  <c r="O3108" i="1"/>
  <c r="R3108" i="1" s="1"/>
  <c r="Q3107" i="1"/>
  <c r="P3107" i="1"/>
  <c r="O3107" i="1"/>
  <c r="R3107" i="1" s="1"/>
  <c r="Q3106" i="1"/>
  <c r="P3106" i="1"/>
  <c r="O3106" i="1"/>
  <c r="R3106" i="1" s="1"/>
  <c r="Q3105" i="1"/>
  <c r="P3105" i="1"/>
  <c r="O3105" i="1"/>
  <c r="R3105" i="1" s="1"/>
  <c r="Q3104" i="1"/>
  <c r="P3104" i="1"/>
  <c r="O3104" i="1"/>
  <c r="R3104" i="1" s="1"/>
  <c r="Q3103" i="1"/>
  <c r="P3103" i="1"/>
  <c r="O3103" i="1"/>
  <c r="R3103" i="1" s="1"/>
  <c r="Q3102" i="1"/>
  <c r="P3102" i="1"/>
  <c r="O3102" i="1"/>
  <c r="R3102" i="1" s="1"/>
  <c r="Q3101" i="1"/>
  <c r="P3101" i="1"/>
  <c r="O3101" i="1"/>
  <c r="R3101" i="1" s="1"/>
  <c r="Q3100" i="1"/>
  <c r="P3100" i="1"/>
  <c r="O3100" i="1"/>
  <c r="R3100" i="1" s="1"/>
  <c r="Q3099" i="1"/>
  <c r="P3099" i="1"/>
  <c r="O3099" i="1"/>
  <c r="R3099" i="1" s="1"/>
  <c r="Q3098" i="1"/>
  <c r="P3098" i="1"/>
  <c r="O3098" i="1"/>
  <c r="R3098" i="1" s="1"/>
  <c r="Q3097" i="1"/>
  <c r="P3097" i="1"/>
  <c r="O3097" i="1"/>
  <c r="R3097" i="1" s="1"/>
  <c r="Q3096" i="1"/>
  <c r="P3096" i="1"/>
  <c r="O3096" i="1"/>
  <c r="R3096" i="1" s="1"/>
  <c r="Q3095" i="1"/>
  <c r="P3095" i="1"/>
  <c r="O3095" i="1"/>
  <c r="R3095" i="1" s="1"/>
  <c r="Q3094" i="1"/>
  <c r="P3094" i="1"/>
  <c r="O3094" i="1"/>
  <c r="R3094" i="1" s="1"/>
  <c r="Q3093" i="1"/>
  <c r="P3093" i="1"/>
  <c r="O3093" i="1"/>
  <c r="R3093" i="1" s="1"/>
  <c r="Q3092" i="1"/>
  <c r="P3092" i="1"/>
  <c r="O3092" i="1"/>
  <c r="R3092" i="1" s="1"/>
  <c r="Q3091" i="1"/>
  <c r="P3091" i="1"/>
  <c r="O3091" i="1"/>
  <c r="R3091" i="1" s="1"/>
  <c r="Q3090" i="1"/>
  <c r="P3090" i="1"/>
  <c r="O3090" i="1"/>
  <c r="R3090" i="1" s="1"/>
  <c r="Q3089" i="1"/>
  <c r="P3089" i="1"/>
  <c r="O3089" i="1"/>
  <c r="R3089" i="1" s="1"/>
  <c r="Q3088" i="1"/>
  <c r="P3088" i="1"/>
  <c r="O3088" i="1"/>
  <c r="R3088" i="1" s="1"/>
  <c r="Q3087" i="1"/>
  <c r="P3087" i="1"/>
  <c r="O3087" i="1"/>
  <c r="R3087" i="1" s="1"/>
  <c r="Q3086" i="1"/>
  <c r="P3086" i="1"/>
  <c r="O3086" i="1"/>
  <c r="R3086" i="1" s="1"/>
  <c r="Q3085" i="1"/>
  <c r="P3085" i="1"/>
  <c r="O3085" i="1"/>
  <c r="R3085" i="1" s="1"/>
  <c r="Q3084" i="1"/>
  <c r="P3084" i="1"/>
  <c r="O3084" i="1"/>
  <c r="R3084" i="1" s="1"/>
  <c r="Q3083" i="1"/>
  <c r="P3083" i="1"/>
  <c r="O3083" i="1"/>
  <c r="R3083" i="1" s="1"/>
  <c r="Q3082" i="1"/>
  <c r="P3082" i="1"/>
  <c r="O3082" i="1"/>
  <c r="R3082" i="1" s="1"/>
  <c r="Q3081" i="1"/>
  <c r="P3081" i="1"/>
  <c r="O3081" i="1"/>
  <c r="R3081" i="1" s="1"/>
  <c r="Q3080" i="1"/>
  <c r="P3080" i="1"/>
  <c r="O3080" i="1"/>
  <c r="R3080" i="1" s="1"/>
  <c r="Q3079" i="1"/>
  <c r="P3079" i="1"/>
  <c r="O3079" i="1"/>
  <c r="R3079" i="1" s="1"/>
  <c r="Q3078" i="1"/>
  <c r="P3078" i="1"/>
  <c r="O3078" i="1"/>
  <c r="R3078" i="1" s="1"/>
  <c r="Q3077" i="1"/>
  <c r="P3077" i="1"/>
  <c r="O3077" i="1"/>
  <c r="R3077" i="1" s="1"/>
  <c r="Q3076" i="1"/>
  <c r="P3076" i="1"/>
  <c r="O3076" i="1"/>
  <c r="R3076" i="1" s="1"/>
  <c r="Q3075" i="1"/>
  <c r="P3075" i="1"/>
  <c r="O3075" i="1"/>
  <c r="R3075" i="1" s="1"/>
  <c r="Q3074" i="1"/>
  <c r="P3074" i="1"/>
  <c r="O3074" i="1"/>
  <c r="R3074" i="1" s="1"/>
  <c r="Q3073" i="1"/>
  <c r="P3073" i="1"/>
  <c r="O3073" i="1"/>
  <c r="R3073" i="1" s="1"/>
  <c r="Q3072" i="1"/>
  <c r="P3072" i="1"/>
  <c r="O3072" i="1"/>
  <c r="R3072" i="1" s="1"/>
  <c r="Q3071" i="1"/>
  <c r="P3071" i="1"/>
  <c r="O3071" i="1"/>
  <c r="R3071" i="1" s="1"/>
  <c r="Q3070" i="1"/>
  <c r="P3070" i="1"/>
  <c r="O3070" i="1"/>
  <c r="R3070" i="1" s="1"/>
  <c r="Q3069" i="1"/>
  <c r="P3069" i="1"/>
  <c r="O3069" i="1"/>
  <c r="R3069" i="1" s="1"/>
  <c r="Q3068" i="1"/>
  <c r="P3068" i="1"/>
  <c r="O3068" i="1"/>
  <c r="R3068" i="1" s="1"/>
  <c r="Q3067" i="1"/>
  <c r="P3067" i="1"/>
  <c r="O3067" i="1"/>
  <c r="R3067" i="1" s="1"/>
  <c r="Q3066" i="1"/>
  <c r="P3066" i="1"/>
  <c r="O3066" i="1"/>
  <c r="R3066" i="1" s="1"/>
  <c r="Q3065" i="1"/>
  <c r="P3065" i="1"/>
  <c r="O3065" i="1"/>
  <c r="R3065" i="1" s="1"/>
  <c r="Q3064" i="1"/>
  <c r="P3064" i="1"/>
  <c r="O3064" i="1"/>
  <c r="R3064" i="1" s="1"/>
  <c r="Q3063" i="1"/>
  <c r="P3063" i="1"/>
  <c r="O3063" i="1"/>
  <c r="R3063" i="1" s="1"/>
  <c r="Q3062" i="1"/>
  <c r="P3062" i="1"/>
  <c r="O3062" i="1"/>
  <c r="R3062" i="1" s="1"/>
  <c r="Q3061" i="1"/>
  <c r="P3061" i="1"/>
  <c r="O3061" i="1"/>
  <c r="R3061" i="1" s="1"/>
  <c r="Q3060" i="1"/>
  <c r="P3060" i="1"/>
  <c r="O3060" i="1"/>
  <c r="R3060" i="1" s="1"/>
  <c r="Q3059" i="1"/>
  <c r="P3059" i="1"/>
  <c r="O3059" i="1"/>
  <c r="R3059" i="1" s="1"/>
  <c r="Q3058" i="1"/>
  <c r="P3058" i="1"/>
  <c r="O3058" i="1"/>
  <c r="R3058" i="1" s="1"/>
  <c r="Q3057" i="1"/>
  <c r="P3057" i="1"/>
  <c r="O3057" i="1"/>
  <c r="R3057" i="1" s="1"/>
  <c r="Q3056" i="1"/>
  <c r="P3056" i="1"/>
  <c r="O3056" i="1"/>
  <c r="R3056" i="1" s="1"/>
  <c r="Q3055" i="1"/>
  <c r="P3055" i="1"/>
  <c r="O3055" i="1"/>
  <c r="R3055" i="1" s="1"/>
  <c r="Q3054" i="1"/>
  <c r="P3054" i="1"/>
  <c r="O3054" i="1"/>
  <c r="R3054" i="1" s="1"/>
  <c r="Q3053" i="1"/>
  <c r="P3053" i="1"/>
  <c r="O3053" i="1"/>
  <c r="R3053" i="1" s="1"/>
  <c r="Q3052" i="1"/>
  <c r="P3052" i="1"/>
  <c r="O3052" i="1"/>
  <c r="R3052" i="1" s="1"/>
  <c r="Q3051" i="1"/>
  <c r="P3051" i="1"/>
  <c r="O3051" i="1"/>
  <c r="R3051" i="1" s="1"/>
  <c r="Q3050" i="1"/>
  <c r="P3050" i="1"/>
  <c r="O3050" i="1"/>
  <c r="R3050" i="1" s="1"/>
  <c r="Q3049" i="1"/>
  <c r="P3049" i="1"/>
  <c r="O3049" i="1"/>
  <c r="R3049" i="1" s="1"/>
  <c r="Q3048" i="1"/>
  <c r="P3048" i="1"/>
  <c r="O3048" i="1"/>
  <c r="R3048" i="1" s="1"/>
  <c r="Q3047" i="1"/>
  <c r="P3047" i="1"/>
  <c r="O3047" i="1"/>
  <c r="R3047" i="1" s="1"/>
  <c r="Q3046" i="1"/>
  <c r="P3046" i="1"/>
  <c r="O3046" i="1"/>
  <c r="R3046" i="1" s="1"/>
  <c r="Q3045" i="1"/>
  <c r="P3045" i="1"/>
  <c r="O3045" i="1"/>
  <c r="R3045" i="1" s="1"/>
  <c r="Q3044" i="1"/>
  <c r="P3044" i="1"/>
  <c r="O3044" i="1"/>
  <c r="R3044" i="1" s="1"/>
  <c r="Q3043" i="1"/>
  <c r="P3043" i="1"/>
  <c r="O3043" i="1"/>
  <c r="R3043" i="1" s="1"/>
  <c r="Q3042" i="1"/>
  <c r="P3042" i="1"/>
  <c r="O3042" i="1"/>
  <c r="R3042" i="1" s="1"/>
  <c r="Q3041" i="1"/>
  <c r="P3041" i="1"/>
  <c r="O3041" i="1"/>
  <c r="R3041" i="1" s="1"/>
  <c r="Q3040" i="1"/>
  <c r="P3040" i="1"/>
  <c r="O3040" i="1"/>
  <c r="R3040" i="1" s="1"/>
  <c r="Q3039" i="1"/>
  <c r="P3039" i="1"/>
  <c r="O3039" i="1"/>
  <c r="R3039" i="1" s="1"/>
  <c r="Q3038" i="1"/>
  <c r="P3038" i="1"/>
  <c r="O3038" i="1"/>
  <c r="R3038" i="1" s="1"/>
  <c r="Q3037" i="1"/>
  <c r="P3037" i="1"/>
  <c r="O3037" i="1"/>
  <c r="R3037" i="1" s="1"/>
  <c r="Q3036" i="1"/>
  <c r="P3036" i="1"/>
  <c r="O3036" i="1"/>
  <c r="R3036" i="1" s="1"/>
  <c r="Q3035" i="1"/>
  <c r="P3035" i="1"/>
  <c r="O3035" i="1"/>
  <c r="R3035" i="1" s="1"/>
  <c r="Q3034" i="1"/>
  <c r="P3034" i="1"/>
  <c r="O3034" i="1"/>
  <c r="R3034" i="1" s="1"/>
  <c r="Q3033" i="1"/>
  <c r="P3033" i="1"/>
  <c r="O3033" i="1"/>
  <c r="R3033" i="1" s="1"/>
  <c r="Q3032" i="1"/>
  <c r="P3032" i="1"/>
  <c r="O3032" i="1"/>
  <c r="R3032" i="1" s="1"/>
  <c r="Q3031" i="1"/>
  <c r="P3031" i="1"/>
  <c r="O3031" i="1"/>
  <c r="R3031" i="1" s="1"/>
  <c r="Q3030" i="1"/>
  <c r="P3030" i="1"/>
  <c r="O3030" i="1"/>
  <c r="R3030" i="1" s="1"/>
  <c r="Q3029" i="1"/>
  <c r="P3029" i="1"/>
  <c r="O3029" i="1"/>
  <c r="R3029" i="1" s="1"/>
  <c r="Q3028" i="1"/>
  <c r="P3028" i="1"/>
  <c r="O3028" i="1"/>
  <c r="R3028" i="1" s="1"/>
  <c r="Q3027" i="1"/>
  <c r="P3027" i="1"/>
  <c r="O3027" i="1"/>
  <c r="R3027" i="1" s="1"/>
  <c r="Q3026" i="1"/>
  <c r="P3026" i="1"/>
  <c r="O3026" i="1"/>
  <c r="R3026" i="1" s="1"/>
  <c r="Q3025" i="1"/>
  <c r="P3025" i="1"/>
  <c r="O3025" i="1"/>
  <c r="R3025" i="1" s="1"/>
  <c r="Q3024" i="1"/>
  <c r="P3024" i="1"/>
  <c r="O3024" i="1"/>
  <c r="R3024" i="1" s="1"/>
  <c r="Q3023" i="1"/>
  <c r="P3023" i="1"/>
  <c r="O3023" i="1"/>
  <c r="R3023" i="1" s="1"/>
  <c r="Q3022" i="1"/>
  <c r="P3022" i="1"/>
  <c r="O3022" i="1"/>
  <c r="R3022" i="1" s="1"/>
  <c r="Q3021" i="1"/>
  <c r="P3021" i="1"/>
  <c r="O3021" i="1"/>
  <c r="R3021" i="1" s="1"/>
  <c r="Q3020" i="1"/>
  <c r="P3020" i="1"/>
  <c r="O3020" i="1"/>
  <c r="R3020" i="1" s="1"/>
  <c r="Q3019" i="1"/>
  <c r="P3019" i="1"/>
  <c r="O3019" i="1"/>
  <c r="R3019" i="1" s="1"/>
  <c r="Q3018" i="1"/>
  <c r="P3018" i="1"/>
  <c r="O3018" i="1"/>
  <c r="R3018" i="1" s="1"/>
  <c r="Q3017" i="1"/>
  <c r="P3017" i="1"/>
  <c r="O3017" i="1"/>
  <c r="R3017" i="1" s="1"/>
  <c r="Q3016" i="1"/>
  <c r="P3016" i="1"/>
  <c r="O3016" i="1"/>
  <c r="R3016" i="1" s="1"/>
  <c r="Q3015" i="1"/>
  <c r="P3015" i="1"/>
  <c r="O3015" i="1"/>
  <c r="R3015" i="1" s="1"/>
  <c r="Q3014" i="1"/>
  <c r="P3014" i="1"/>
  <c r="O3014" i="1"/>
  <c r="R3014" i="1" s="1"/>
  <c r="Q3013" i="1"/>
  <c r="P3013" i="1"/>
  <c r="O3013" i="1"/>
  <c r="R3013" i="1" s="1"/>
  <c r="Q3012" i="1"/>
  <c r="P3012" i="1"/>
  <c r="O3012" i="1"/>
  <c r="R3012" i="1" s="1"/>
  <c r="Q3011" i="1"/>
  <c r="P3011" i="1"/>
  <c r="O3011" i="1"/>
  <c r="R3011" i="1" s="1"/>
  <c r="Q3010" i="1"/>
  <c r="P3010" i="1"/>
  <c r="O3010" i="1"/>
  <c r="R3010" i="1" s="1"/>
  <c r="Q3009" i="1"/>
  <c r="P3009" i="1"/>
  <c r="O3009" i="1"/>
  <c r="R3009" i="1" s="1"/>
  <c r="Q3008" i="1"/>
  <c r="P3008" i="1"/>
  <c r="O3008" i="1"/>
  <c r="R3008" i="1" s="1"/>
  <c r="Q3007" i="1"/>
  <c r="P3007" i="1"/>
  <c r="O3007" i="1"/>
  <c r="R3007" i="1" s="1"/>
  <c r="Q3006" i="1"/>
  <c r="P3006" i="1"/>
  <c r="O3006" i="1"/>
  <c r="R3006" i="1" s="1"/>
  <c r="Q3005" i="1"/>
  <c r="P3005" i="1"/>
  <c r="O3005" i="1"/>
  <c r="R3005" i="1" s="1"/>
  <c r="Q3004" i="1"/>
  <c r="P3004" i="1"/>
  <c r="O3004" i="1"/>
  <c r="R3004" i="1" s="1"/>
  <c r="Q3003" i="1"/>
  <c r="P3003" i="1"/>
  <c r="O3003" i="1"/>
  <c r="R3003" i="1" s="1"/>
  <c r="Q3002" i="1"/>
  <c r="P3002" i="1"/>
  <c r="O3002" i="1"/>
  <c r="R3002" i="1" s="1"/>
  <c r="Q3001" i="1"/>
  <c r="P3001" i="1"/>
  <c r="O3001" i="1"/>
  <c r="R3001" i="1" s="1"/>
  <c r="Q3000" i="1"/>
  <c r="P3000" i="1"/>
  <c r="O3000" i="1"/>
  <c r="R3000" i="1" s="1"/>
  <c r="Q2999" i="1"/>
  <c r="P2999" i="1"/>
  <c r="O2999" i="1"/>
  <c r="R2999" i="1" s="1"/>
  <c r="Q2998" i="1"/>
  <c r="P2998" i="1"/>
  <c r="O2998" i="1"/>
  <c r="R2998" i="1" s="1"/>
  <c r="Q2997" i="1"/>
  <c r="P2997" i="1"/>
  <c r="O2997" i="1"/>
  <c r="R2997" i="1" s="1"/>
  <c r="Q2996" i="1"/>
  <c r="P2996" i="1"/>
  <c r="O2996" i="1"/>
  <c r="R2996" i="1" s="1"/>
  <c r="Q2995" i="1"/>
  <c r="P2995" i="1"/>
  <c r="O2995" i="1"/>
  <c r="R2995" i="1" s="1"/>
  <c r="Q2994" i="1"/>
  <c r="P2994" i="1"/>
  <c r="O2994" i="1"/>
  <c r="R2994" i="1" s="1"/>
  <c r="Q2993" i="1"/>
  <c r="P2993" i="1"/>
  <c r="O2993" i="1"/>
  <c r="R2993" i="1" s="1"/>
  <c r="Q2992" i="1"/>
  <c r="P2992" i="1"/>
  <c r="O2992" i="1"/>
  <c r="R2992" i="1" s="1"/>
  <c r="Q2991" i="1"/>
  <c r="P2991" i="1"/>
  <c r="O2991" i="1"/>
  <c r="R2991" i="1" s="1"/>
  <c r="Q2990" i="1"/>
  <c r="P2990" i="1"/>
  <c r="O2990" i="1"/>
  <c r="R2990" i="1" s="1"/>
  <c r="Q2989" i="1"/>
  <c r="P2989" i="1"/>
  <c r="O2989" i="1"/>
  <c r="R2989" i="1" s="1"/>
  <c r="Q2988" i="1"/>
  <c r="P2988" i="1"/>
  <c r="O2988" i="1"/>
  <c r="R2988" i="1" s="1"/>
  <c r="Q2987" i="1"/>
  <c r="P2987" i="1"/>
  <c r="O2987" i="1"/>
  <c r="R2987" i="1" s="1"/>
  <c r="Q2986" i="1"/>
  <c r="P2986" i="1"/>
  <c r="O2986" i="1"/>
  <c r="R2986" i="1" s="1"/>
  <c r="Q2985" i="1"/>
  <c r="P2985" i="1"/>
  <c r="O2985" i="1"/>
  <c r="R2985" i="1" s="1"/>
  <c r="Q2984" i="1"/>
  <c r="P2984" i="1"/>
  <c r="O2984" i="1"/>
  <c r="R2984" i="1" s="1"/>
  <c r="Q2983" i="1"/>
  <c r="P2983" i="1"/>
  <c r="O2983" i="1"/>
  <c r="R2983" i="1" s="1"/>
  <c r="Q3394" i="1"/>
  <c r="P3394" i="1"/>
  <c r="O3394" i="1"/>
  <c r="R3394" i="1" s="1"/>
  <c r="Q3223" i="1"/>
  <c r="P3223" i="1"/>
  <c r="O3223" i="1"/>
  <c r="R3223" i="1" s="1"/>
  <c r="Q3951" i="1"/>
  <c r="P3951" i="1"/>
  <c r="O3951" i="1"/>
  <c r="R3951" i="1" s="1"/>
  <c r="Q3393" i="1"/>
  <c r="P3393" i="1"/>
  <c r="O3393" i="1"/>
  <c r="R3393" i="1" s="1"/>
  <c r="Q4111" i="1"/>
  <c r="P4111" i="1"/>
  <c r="O4111" i="1"/>
  <c r="R4111" i="1" s="1"/>
  <c r="Q2966" i="1"/>
  <c r="P2966" i="1"/>
  <c r="O2966" i="1"/>
  <c r="R2966" i="1" s="1"/>
  <c r="Q3222" i="1"/>
  <c r="P3222" i="1"/>
  <c r="O3222" i="1"/>
  <c r="R3222" i="1" s="1"/>
  <c r="Q3221" i="1"/>
  <c r="P3221" i="1"/>
  <c r="O3221" i="1"/>
  <c r="R3221" i="1" s="1"/>
  <c r="Q3565" i="1"/>
  <c r="P3565" i="1"/>
  <c r="O3565" i="1"/>
  <c r="R3565" i="1" s="1"/>
  <c r="Q3372" i="1"/>
  <c r="P3372" i="1"/>
  <c r="O3372" i="1"/>
  <c r="R3372" i="1" s="1"/>
  <c r="Q3151" i="1"/>
  <c r="P3151" i="1"/>
  <c r="O3151" i="1"/>
  <c r="R3151" i="1" s="1"/>
  <c r="Q3850" i="1"/>
  <c r="P3850" i="1"/>
  <c r="O3850" i="1"/>
  <c r="R3850" i="1" s="1"/>
  <c r="Q3340" i="1"/>
  <c r="P3340" i="1"/>
  <c r="O3340" i="1"/>
  <c r="R3340" i="1" s="1"/>
  <c r="Q3220" i="1"/>
  <c r="P3220" i="1"/>
  <c r="O3220" i="1"/>
  <c r="R3220" i="1" s="1"/>
  <c r="Q2869" i="1"/>
  <c r="P2869" i="1"/>
  <c r="O2869" i="1"/>
  <c r="R2869" i="1" s="1"/>
  <c r="Q3694" i="1"/>
  <c r="P3694" i="1"/>
  <c r="O3694" i="1"/>
  <c r="R3694" i="1" s="1"/>
  <c r="Q3219" i="1"/>
  <c r="P3219" i="1"/>
  <c r="O3219" i="1"/>
  <c r="R3219" i="1" s="1"/>
  <c r="Q2868" i="1"/>
  <c r="P2868" i="1"/>
  <c r="O2868" i="1"/>
  <c r="R2868" i="1" s="1"/>
  <c r="Q3849" i="1"/>
  <c r="P3849" i="1"/>
  <c r="O3849" i="1"/>
  <c r="R3849" i="1" s="1"/>
  <c r="Q3218" i="1"/>
  <c r="P3218" i="1"/>
  <c r="O3218" i="1"/>
  <c r="R3218" i="1" s="1"/>
  <c r="Q2962" i="1"/>
  <c r="P2962" i="1"/>
  <c r="O2962" i="1"/>
  <c r="R2962" i="1" s="1"/>
  <c r="Q2961" i="1"/>
  <c r="P2961" i="1"/>
  <c r="O2961" i="1"/>
  <c r="R2961" i="1" s="1"/>
  <c r="Q2960" i="1"/>
  <c r="P2960" i="1"/>
  <c r="O2960" i="1"/>
  <c r="R2960" i="1" s="1"/>
  <c r="Q2959" i="1"/>
  <c r="P2959" i="1"/>
  <c r="O2959" i="1"/>
  <c r="R2959" i="1" s="1"/>
  <c r="Q2958" i="1"/>
  <c r="P2958" i="1"/>
  <c r="O2958" i="1"/>
  <c r="R2958" i="1" s="1"/>
  <c r="Q2957" i="1"/>
  <c r="P2957" i="1"/>
  <c r="O2957" i="1"/>
  <c r="R2957" i="1" s="1"/>
  <c r="Q2956" i="1"/>
  <c r="P2956" i="1"/>
  <c r="O2956" i="1"/>
  <c r="R2956" i="1" s="1"/>
  <c r="Q2955" i="1"/>
  <c r="P2955" i="1"/>
  <c r="O2955" i="1"/>
  <c r="R2955" i="1" s="1"/>
  <c r="Q2954" i="1"/>
  <c r="P2954" i="1"/>
  <c r="O2954" i="1"/>
  <c r="R2954" i="1" s="1"/>
  <c r="Q2953" i="1"/>
  <c r="P2953" i="1"/>
  <c r="O2953" i="1"/>
  <c r="R2953" i="1" s="1"/>
  <c r="Q2952" i="1"/>
  <c r="P2952" i="1"/>
  <c r="O2952" i="1"/>
  <c r="R2952" i="1" s="1"/>
  <c r="Q2951" i="1"/>
  <c r="P2951" i="1"/>
  <c r="O2951" i="1"/>
  <c r="R2951" i="1" s="1"/>
  <c r="Q2950" i="1"/>
  <c r="P2950" i="1"/>
  <c r="O2950" i="1"/>
  <c r="R2950" i="1" s="1"/>
  <c r="Q2949" i="1"/>
  <c r="P2949" i="1"/>
  <c r="O2949" i="1"/>
  <c r="R2949" i="1" s="1"/>
  <c r="Q2948" i="1"/>
  <c r="P2948" i="1"/>
  <c r="O2948" i="1"/>
  <c r="R2948" i="1" s="1"/>
  <c r="Q2947" i="1"/>
  <c r="P2947" i="1"/>
  <c r="O2947" i="1"/>
  <c r="R2947" i="1" s="1"/>
  <c r="Q2946" i="1"/>
  <c r="P2946" i="1"/>
  <c r="O2946" i="1"/>
  <c r="R2946" i="1" s="1"/>
  <c r="Q2945" i="1"/>
  <c r="P2945" i="1"/>
  <c r="O2945" i="1"/>
  <c r="R2945" i="1" s="1"/>
  <c r="Q2944" i="1"/>
  <c r="P2944" i="1"/>
  <c r="O2944" i="1"/>
  <c r="R2944" i="1" s="1"/>
  <c r="Q2943" i="1"/>
  <c r="P2943" i="1"/>
  <c r="O2943" i="1"/>
  <c r="R2943" i="1" s="1"/>
  <c r="Q2942" i="1"/>
  <c r="P2942" i="1"/>
  <c r="O2942" i="1"/>
  <c r="R2942" i="1" s="1"/>
  <c r="Q2941" i="1"/>
  <c r="P2941" i="1"/>
  <c r="O2941" i="1"/>
  <c r="R2941" i="1" s="1"/>
  <c r="Q2940" i="1"/>
  <c r="P2940" i="1"/>
  <c r="O2940" i="1"/>
  <c r="R2940" i="1" s="1"/>
  <c r="Q2939" i="1"/>
  <c r="P2939" i="1"/>
  <c r="O2939" i="1"/>
  <c r="R2939" i="1" s="1"/>
  <c r="Q2938" i="1"/>
  <c r="P2938" i="1"/>
  <c r="O2938" i="1"/>
  <c r="R2938" i="1" s="1"/>
  <c r="Q2937" i="1"/>
  <c r="P2937" i="1"/>
  <c r="O2937" i="1"/>
  <c r="R2937" i="1" s="1"/>
  <c r="Q2936" i="1"/>
  <c r="P2936" i="1"/>
  <c r="O2936" i="1"/>
  <c r="R2936" i="1" s="1"/>
  <c r="Q2935" i="1"/>
  <c r="P2935" i="1"/>
  <c r="O2935" i="1"/>
  <c r="R2935" i="1" s="1"/>
  <c r="Q2934" i="1"/>
  <c r="P2934" i="1"/>
  <c r="O2934" i="1"/>
  <c r="R2934" i="1" s="1"/>
  <c r="Q2933" i="1"/>
  <c r="P2933" i="1"/>
  <c r="O2933" i="1"/>
  <c r="R2933" i="1" s="1"/>
  <c r="Q2932" i="1"/>
  <c r="P2932" i="1"/>
  <c r="O2932" i="1"/>
  <c r="R2932" i="1" s="1"/>
  <c r="Q2931" i="1"/>
  <c r="P2931" i="1"/>
  <c r="O2931" i="1"/>
  <c r="R2931" i="1" s="1"/>
  <c r="Q2930" i="1"/>
  <c r="P2930" i="1"/>
  <c r="O2930" i="1"/>
  <c r="R2930" i="1" s="1"/>
  <c r="Q2929" i="1"/>
  <c r="P2929" i="1"/>
  <c r="O2929" i="1"/>
  <c r="R2929" i="1" s="1"/>
  <c r="Q2928" i="1"/>
  <c r="P2928" i="1"/>
  <c r="O2928" i="1"/>
  <c r="R2928" i="1" s="1"/>
  <c r="Q2927" i="1"/>
  <c r="P2927" i="1"/>
  <c r="O2927" i="1"/>
  <c r="R2927" i="1" s="1"/>
  <c r="Q2926" i="1"/>
  <c r="P2926" i="1"/>
  <c r="O2926" i="1"/>
  <c r="R2926" i="1" s="1"/>
  <c r="Q2925" i="1"/>
  <c r="P2925" i="1"/>
  <c r="O2925" i="1"/>
  <c r="R2925" i="1" s="1"/>
  <c r="Q2924" i="1"/>
  <c r="P2924" i="1"/>
  <c r="O2924" i="1"/>
  <c r="R2924" i="1" s="1"/>
  <c r="Q2923" i="1"/>
  <c r="P2923" i="1"/>
  <c r="O2923" i="1"/>
  <c r="R2923" i="1" s="1"/>
  <c r="Q3491" i="1"/>
  <c r="P3491" i="1"/>
  <c r="O3491" i="1"/>
  <c r="R3491" i="1" s="1"/>
  <c r="Q3977" i="1"/>
  <c r="P3977" i="1"/>
  <c r="O3977" i="1"/>
  <c r="R3977" i="1" s="1"/>
  <c r="Q3217" i="1"/>
  <c r="P3217" i="1"/>
  <c r="O3217" i="1"/>
  <c r="R3217" i="1" s="1"/>
  <c r="Q3564" i="1"/>
  <c r="P3564" i="1"/>
  <c r="O3564" i="1"/>
  <c r="R3564" i="1" s="1"/>
  <c r="Q3665" i="1"/>
  <c r="P3665" i="1"/>
  <c r="O3665" i="1"/>
  <c r="R3665" i="1" s="1"/>
  <c r="Q3848" i="1"/>
  <c r="P3848" i="1"/>
  <c r="O3848" i="1"/>
  <c r="R3848" i="1" s="1"/>
  <c r="Q2785" i="1"/>
  <c r="P2785" i="1"/>
  <c r="O2785" i="1"/>
  <c r="R2785" i="1" s="1"/>
  <c r="Q2867" i="1"/>
  <c r="P2867" i="1"/>
  <c r="O2867" i="1"/>
  <c r="R2867" i="1" s="1"/>
  <c r="Q2834" i="1"/>
  <c r="P2834" i="1"/>
  <c r="O2834" i="1"/>
  <c r="R2834" i="1" s="1"/>
  <c r="Q3666" i="1"/>
  <c r="P3666" i="1"/>
  <c r="O3666" i="1"/>
  <c r="R3666" i="1" s="1"/>
  <c r="Q1297" i="1"/>
  <c r="P1297" i="1"/>
  <c r="O1297" i="1"/>
  <c r="R1297" i="1" s="1"/>
  <c r="Q523" i="1"/>
  <c r="P523" i="1"/>
  <c r="O523" i="1"/>
  <c r="R523" i="1" s="1"/>
  <c r="Q2910" i="1"/>
  <c r="P2910" i="1"/>
  <c r="O2910" i="1"/>
  <c r="R2910" i="1" s="1"/>
  <c r="Q3490" i="1"/>
  <c r="P3490" i="1"/>
  <c r="O3490" i="1"/>
  <c r="R3490" i="1" s="1"/>
  <c r="Q3150" i="1"/>
  <c r="P3150" i="1"/>
  <c r="O3150" i="1"/>
  <c r="R3150" i="1" s="1"/>
  <c r="Q3339" i="1"/>
  <c r="P3339" i="1"/>
  <c r="O3339" i="1"/>
  <c r="R3339" i="1" s="1"/>
  <c r="Q3693" i="1"/>
  <c r="P3693" i="1"/>
  <c r="O3693" i="1"/>
  <c r="R3693" i="1" s="1"/>
  <c r="Q3216" i="1"/>
  <c r="P3216" i="1"/>
  <c r="O3216" i="1"/>
  <c r="R3216" i="1" s="1"/>
  <c r="Q525" i="1"/>
  <c r="P525" i="1"/>
  <c r="O525" i="1"/>
  <c r="R525" i="1" s="1"/>
  <c r="Q3950" i="1"/>
  <c r="P3950" i="1"/>
  <c r="O3950" i="1"/>
  <c r="R3950" i="1" s="1"/>
  <c r="Q3171" i="1"/>
  <c r="P3171" i="1"/>
  <c r="O3171" i="1"/>
  <c r="R3171" i="1" s="1"/>
  <c r="Q2866" i="1"/>
  <c r="P2866" i="1"/>
  <c r="O2866" i="1"/>
  <c r="R2866" i="1" s="1"/>
  <c r="Q2982" i="1"/>
  <c r="P2982" i="1"/>
  <c r="O2982" i="1"/>
  <c r="R2982" i="1" s="1"/>
  <c r="Q2844" i="1"/>
  <c r="P2844" i="1"/>
  <c r="O2844" i="1"/>
  <c r="R2844" i="1" s="1"/>
  <c r="Q3392" i="1"/>
  <c r="P3392" i="1"/>
  <c r="O3392" i="1"/>
  <c r="R3392" i="1" s="1"/>
  <c r="Q3995" i="1"/>
  <c r="P3995" i="1"/>
  <c r="O3995" i="1"/>
  <c r="R3995" i="1" s="1"/>
  <c r="Q535" i="1"/>
  <c r="P535" i="1"/>
  <c r="O535" i="1"/>
  <c r="R535" i="1" s="1"/>
  <c r="Q3215" i="1"/>
  <c r="P3215" i="1"/>
  <c r="O3215" i="1"/>
  <c r="R3215" i="1" s="1"/>
  <c r="Q3170" i="1"/>
  <c r="P3170" i="1"/>
  <c r="O3170" i="1"/>
  <c r="R3170" i="1" s="1"/>
  <c r="Q2865" i="1"/>
  <c r="P2865" i="1"/>
  <c r="O2865" i="1"/>
  <c r="R2865" i="1" s="1"/>
  <c r="Q3563" i="1"/>
  <c r="P3563" i="1"/>
  <c r="O3563" i="1"/>
  <c r="R3563" i="1" s="1"/>
  <c r="Q3391" i="1"/>
  <c r="P3391" i="1"/>
  <c r="O3391" i="1"/>
  <c r="R3391" i="1" s="1"/>
  <c r="Q1296" i="1"/>
  <c r="P1296" i="1"/>
  <c r="O1296" i="1"/>
  <c r="R1296" i="1" s="1"/>
  <c r="Q3390" i="1"/>
  <c r="P3390" i="1"/>
  <c r="O3390" i="1"/>
  <c r="R3390" i="1" s="1"/>
  <c r="Q4092" i="1"/>
  <c r="P4092" i="1"/>
  <c r="O4092" i="1"/>
  <c r="R4092" i="1" s="1"/>
  <c r="Q4048" i="1"/>
  <c r="P4048" i="1"/>
  <c r="O4048" i="1"/>
  <c r="R4048" i="1" s="1"/>
  <c r="Q540" i="1"/>
  <c r="P540" i="1"/>
  <c r="O540" i="1"/>
  <c r="R540" i="1" s="1"/>
  <c r="Q2864" i="1"/>
  <c r="P2864" i="1"/>
  <c r="O2864" i="1"/>
  <c r="R2864" i="1" s="1"/>
  <c r="Q3949" i="1"/>
  <c r="P3949" i="1"/>
  <c r="O3949" i="1"/>
  <c r="R3949" i="1" s="1"/>
  <c r="Q3169" i="1"/>
  <c r="P3169" i="1"/>
  <c r="O3169" i="1"/>
  <c r="R3169" i="1" s="1"/>
  <c r="Q2843" i="1"/>
  <c r="P2843" i="1"/>
  <c r="O2843" i="1"/>
  <c r="R2843" i="1" s="1"/>
  <c r="Q2852" i="1"/>
  <c r="P2852" i="1"/>
  <c r="O2852" i="1"/>
  <c r="R2852" i="1" s="1"/>
  <c r="Q3389" i="1"/>
  <c r="P3389" i="1"/>
  <c r="O3389" i="1"/>
  <c r="R3389" i="1" s="1"/>
  <c r="Q3149" i="1"/>
  <c r="P3149" i="1"/>
  <c r="O3149" i="1"/>
  <c r="R3149" i="1" s="1"/>
  <c r="Q524" i="1"/>
  <c r="P524" i="1"/>
  <c r="O524" i="1"/>
  <c r="R524" i="1" s="1"/>
  <c r="Q2795" i="1"/>
  <c r="P2795" i="1"/>
  <c r="O2795" i="1"/>
  <c r="R2795" i="1" s="1"/>
  <c r="Q3214" i="1"/>
  <c r="P3214" i="1"/>
  <c r="O3214" i="1"/>
  <c r="R3214" i="1" s="1"/>
  <c r="Q3489" i="1"/>
  <c r="P3489" i="1"/>
  <c r="O3489" i="1"/>
  <c r="R3489" i="1" s="1"/>
  <c r="Q3388" i="1"/>
  <c r="P3388" i="1"/>
  <c r="O3388" i="1"/>
  <c r="R3388" i="1" s="1"/>
  <c r="Q2863" i="1"/>
  <c r="P2863" i="1"/>
  <c r="O2863" i="1"/>
  <c r="R2863" i="1" s="1"/>
  <c r="Q3213" i="1"/>
  <c r="P3213" i="1"/>
  <c r="O3213" i="1"/>
  <c r="R3213" i="1" s="1"/>
  <c r="Q2794" i="1"/>
  <c r="P2794" i="1"/>
  <c r="O2794" i="1"/>
  <c r="R2794" i="1" s="1"/>
  <c r="Q2815" i="1"/>
  <c r="P2815" i="1"/>
  <c r="O2815" i="1"/>
  <c r="R2815" i="1" s="1"/>
  <c r="Q3488" i="1"/>
  <c r="P3488" i="1"/>
  <c r="O3488" i="1"/>
  <c r="R3488" i="1" s="1"/>
  <c r="Q3212" i="1"/>
  <c r="P3212" i="1"/>
  <c r="O3212" i="1"/>
  <c r="R3212" i="1" s="1"/>
  <c r="Q3463" i="1"/>
  <c r="P3463" i="1"/>
  <c r="O3463" i="1"/>
  <c r="R3463" i="1" s="1"/>
  <c r="Q3487" i="1"/>
  <c r="P3487" i="1"/>
  <c r="O3487" i="1"/>
  <c r="R3487" i="1" s="1"/>
  <c r="Q534" i="1"/>
  <c r="P534" i="1"/>
  <c r="O534" i="1"/>
  <c r="R534" i="1" s="1"/>
  <c r="Q2840" i="1"/>
  <c r="P2840" i="1"/>
  <c r="O2840" i="1"/>
  <c r="R2840" i="1" s="1"/>
  <c r="Q4074" i="1"/>
  <c r="P4074" i="1"/>
  <c r="O4074" i="1"/>
  <c r="R4074" i="1" s="1"/>
  <c r="Q3303" i="1"/>
  <c r="P3303" i="1"/>
  <c r="O3303" i="1"/>
  <c r="R3303" i="1" s="1"/>
  <c r="Q3562" i="1"/>
  <c r="P3562" i="1"/>
  <c r="O3562" i="1"/>
  <c r="R3562" i="1" s="1"/>
  <c r="Q3847" i="1"/>
  <c r="P3847" i="1"/>
  <c r="O3847" i="1"/>
  <c r="R3847" i="1" s="1"/>
  <c r="Q1288" i="1"/>
  <c r="P1288" i="1"/>
  <c r="O1288" i="1"/>
  <c r="R1288" i="1" s="1"/>
  <c r="Q3387" i="1"/>
  <c r="P3387" i="1"/>
  <c r="O3387" i="1"/>
  <c r="R3387" i="1" s="1"/>
  <c r="Q3976" i="1"/>
  <c r="P3976" i="1"/>
  <c r="O3976" i="1"/>
  <c r="R3976" i="1" s="1"/>
  <c r="Q3846" i="1"/>
  <c r="P3846" i="1"/>
  <c r="O3846" i="1"/>
  <c r="R3846" i="1" s="1"/>
  <c r="Q2913" i="1"/>
  <c r="P2913" i="1"/>
  <c r="O2913" i="1"/>
  <c r="R2913" i="1" s="1"/>
  <c r="Q3211" i="1"/>
  <c r="P3211" i="1"/>
  <c r="O3211" i="1"/>
  <c r="R3211" i="1" s="1"/>
  <c r="Q3288" i="1"/>
  <c r="P3288" i="1"/>
  <c r="O3288" i="1"/>
  <c r="R3288" i="1" s="1"/>
  <c r="Q2965" i="1"/>
  <c r="P2965" i="1"/>
  <c r="O2965" i="1"/>
  <c r="R2965" i="1" s="1"/>
  <c r="Q3994" i="1"/>
  <c r="P3994" i="1"/>
  <c r="O3994" i="1"/>
  <c r="R3994" i="1" s="1"/>
  <c r="Q1289" i="1"/>
  <c r="P1289" i="1"/>
  <c r="O1289" i="1"/>
  <c r="R1289" i="1" s="1"/>
  <c r="Q3561" i="1"/>
  <c r="P3561" i="1"/>
  <c r="O3561" i="1"/>
  <c r="R3561" i="1" s="1"/>
  <c r="Q2964" i="1"/>
  <c r="P2964" i="1"/>
  <c r="O2964" i="1"/>
  <c r="R2964" i="1" s="1"/>
  <c r="Q2981" i="1"/>
  <c r="P2981" i="1"/>
  <c r="O2981" i="1"/>
  <c r="R2981" i="1" s="1"/>
  <c r="Q3986" i="1"/>
  <c r="P3986" i="1"/>
  <c r="O3986" i="1"/>
  <c r="R3986" i="1" s="1"/>
  <c r="Q3819" i="1"/>
  <c r="P3819" i="1"/>
  <c r="O3819" i="1"/>
  <c r="R3819" i="1" s="1"/>
  <c r="Q3692" i="1"/>
  <c r="P3692" i="1"/>
  <c r="O3692" i="1"/>
  <c r="R3692" i="1" s="1"/>
  <c r="Q3845" i="1"/>
  <c r="P3845" i="1"/>
  <c r="O3845" i="1"/>
  <c r="R3845" i="1" s="1"/>
  <c r="Q3486" i="1"/>
  <c r="P3486" i="1"/>
  <c r="O3486" i="1"/>
  <c r="R3486" i="1" s="1"/>
  <c r="Q3338" i="1"/>
  <c r="P3338" i="1"/>
  <c r="O3338" i="1"/>
  <c r="R3338" i="1" s="1"/>
  <c r="Q3560" i="1"/>
  <c r="P3560" i="1"/>
  <c r="O3560" i="1"/>
  <c r="R3560" i="1" s="1"/>
  <c r="Q3930" i="1"/>
  <c r="P3930" i="1"/>
  <c r="O3930" i="1"/>
  <c r="R3930" i="1" s="1"/>
  <c r="Q4046" i="1"/>
  <c r="P4046" i="1"/>
  <c r="O4046" i="1"/>
  <c r="R4046" i="1" s="1"/>
  <c r="Q3844" i="1"/>
  <c r="P3844" i="1"/>
  <c r="O3844" i="1"/>
  <c r="R3844" i="1" s="1"/>
  <c r="Q3935" i="1"/>
  <c r="P3935" i="1"/>
  <c r="O3935" i="1"/>
  <c r="R3935" i="1" s="1"/>
  <c r="Q3475" i="1"/>
  <c r="P3475" i="1"/>
  <c r="O3475" i="1"/>
  <c r="R3475" i="1" s="1"/>
  <c r="Q3485" i="1"/>
  <c r="P3485" i="1"/>
  <c r="O3485" i="1"/>
  <c r="R3485" i="1" s="1"/>
  <c r="Q3386" i="1"/>
  <c r="P3386" i="1"/>
  <c r="O3386" i="1"/>
  <c r="R3386" i="1" s="1"/>
  <c r="Q3385" i="1"/>
  <c r="P3385" i="1"/>
  <c r="O3385" i="1"/>
  <c r="R3385" i="1" s="1"/>
  <c r="Q3484" i="1"/>
  <c r="P3484" i="1"/>
  <c r="O3484" i="1"/>
  <c r="R3484" i="1" s="1"/>
  <c r="Q2912" i="1"/>
  <c r="P2912" i="1"/>
  <c r="O2912" i="1"/>
  <c r="R2912" i="1" s="1"/>
  <c r="Q3559" i="1"/>
  <c r="P3559" i="1"/>
  <c r="O3559" i="1"/>
  <c r="R3559" i="1" s="1"/>
  <c r="Q3558" i="1"/>
  <c r="P3558" i="1"/>
  <c r="O3558" i="1"/>
  <c r="R3558" i="1" s="1"/>
  <c r="Q3384" i="1"/>
  <c r="P3384" i="1"/>
  <c r="O3384" i="1"/>
  <c r="R3384" i="1" s="1"/>
  <c r="Q3972" i="1"/>
  <c r="P3972" i="1"/>
  <c r="O3972" i="1"/>
  <c r="R3972" i="1" s="1"/>
  <c r="Q4106" i="1"/>
  <c r="P4106" i="1"/>
  <c r="O4106" i="1"/>
  <c r="R4106" i="1" s="1"/>
  <c r="Q3148" i="1"/>
  <c r="P3148" i="1"/>
  <c r="O3148" i="1"/>
  <c r="R3148" i="1" s="1"/>
  <c r="Q3843" i="1"/>
  <c r="P3843" i="1"/>
  <c r="O3843" i="1"/>
  <c r="R3843" i="1" s="1"/>
  <c r="Q4091" i="1"/>
  <c r="P4091" i="1"/>
  <c r="O4091" i="1"/>
  <c r="R4091" i="1" s="1"/>
  <c r="Q3210" i="1"/>
  <c r="P3210" i="1"/>
  <c r="O3210" i="1"/>
  <c r="R3210" i="1" s="1"/>
  <c r="Q2862" i="1"/>
  <c r="P2862" i="1"/>
  <c r="O2862" i="1"/>
  <c r="R2862" i="1" s="1"/>
  <c r="Q3975" i="1"/>
  <c r="P3975" i="1"/>
  <c r="O3975" i="1"/>
  <c r="R3975" i="1" s="1"/>
  <c r="Q3383" i="1"/>
  <c r="P3383" i="1"/>
  <c r="O3383" i="1"/>
  <c r="R3383" i="1" s="1"/>
  <c r="Q4073" i="1"/>
  <c r="P4073" i="1"/>
  <c r="O4073" i="1"/>
  <c r="R4073" i="1" s="1"/>
  <c r="Q3691" i="1"/>
  <c r="P3691" i="1"/>
  <c r="O3691" i="1"/>
  <c r="R3691" i="1" s="1"/>
  <c r="Q3467" i="1"/>
  <c r="P3467" i="1"/>
  <c r="O3467" i="1"/>
  <c r="R3467" i="1" s="1"/>
  <c r="Q3189" i="1"/>
  <c r="P3189" i="1"/>
  <c r="O3189" i="1"/>
  <c r="R3189" i="1" s="1"/>
  <c r="Q2861" i="1"/>
  <c r="P2861" i="1"/>
  <c r="O2861" i="1"/>
  <c r="R2861" i="1" s="1"/>
  <c r="Q3483" i="1"/>
  <c r="P3483" i="1"/>
  <c r="O3483" i="1"/>
  <c r="R3483" i="1" s="1"/>
  <c r="Q3482" i="1"/>
  <c r="P3482" i="1"/>
  <c r="O3482" i="1"/>
  <c r="R3482" i="1" s="1"/>
  <c r="Q3287" i="1"/>
  <c r="P3287" i="1"/>
  <c r="O3287" i="1"/>
  <c r="R3287" i="1" s="1"/>
  <c r="Q3188" i="1"/>
  <c r="P3188" i="1"/>
  <c r="O3188" i="1"/>
  <c r="R3188" i="1" s="1"/>
  <c r="Q3382" i="1"/>
  <c r="P3382" i="1"/>
  <c r="O3382" i="1"/>
  <c r="R3382" i="1" s="1"/>
  <c r="Q4047" i="1"/>
  <c r="P4047" i="1"/>
  <c r="O4047" i="1"/>
  <c r="R4047" i="1" s="1"/>
  <c r="Q3842" i="1"/>
  <c r="P3842" i="1"/>
  <c r="O3842" i="1"/>
  <c r="R3842" i="1" s="1"/>
  <c r="Q2860" i="1"/>
  <c r="P2860" i="1"/>
  <c r="O2860" i="1"/>
  <c r="R2860" i="1" s="1"/>
  <c r="Q3381" i="1"/>
  <c r="P3381" i="1"/>
  <c r="O3381" i="1"/>
  <c r="R3381" i="1" s="1"/>
  <c r="Q3993" i="1"/>
  <c r="P3993" i="1"/>
  <c r="O3993" i="1"/>
  <c r="R3993" i="1" s="1"/>
  <c r="Q3841" i="1"/>
  <c r="P3841" i="1"/>
  <c r="O3841" i="1"/>
  <c r="R3841" i="1" s="1"/>
  <c r="Q3187" i="1"/>
  <c r="P3187" i="1"/>
  <c r="O3187" i="1"/>
  <c r="R3187" i="1" s="1"/>
  <c r="Q3186" i="1"/>
  <c r="P3186" i="1"/>
  <c r="O3186" i="1"/>
  <c r="R3186" i="1" s="1"/>
  <c r="Q2963" i="1"/>
  <c r="P2963" i="1"/>
  <c r="O2963" i="1"/>
  <c r="R2963" i="1" s="1"/>
  <c r="Q3934" i="1"/>
  <c r="P3934" i="1"/>
  <c r="O3934" i="1"/>
  <c r="R3934" i="1" s="1"/>
  <c r="Q3959" i="1"/>
  <c r="P3959" i="1"/>
  <c r="O3959" i="1"/>
  <c r="R3959" i="1" s="1"/>
  <c r="Q4112" i="1"/>
  <c r="P4112" i="1"/>
  <c r="O4112" i="1"/>
  <c r="R4112" i="1" s="1"/>
  <c r="Q2859" i="1"/>
  <c r="P2859" i="1"/>
  <c r="O2859" i="1"/>
  <c r="R2859" i="1" s="1"/>
  <c r="Q3557" i="1"/>
  <c r="P3557" i="1"/>
  <c r="O3557" i="1"/>
  <c r="R3557" i="1" s="1"/>
  <c r="Q3556" i="1"/>
  <c r="P3556" i="1"/>
  <c r="O3556" i="1"/>
  <c r="R3556" i="1" s="1"/>
  <c r="Q3380" i="1"/>
  <c r="P3380" i="1"/>
  <c r="O3380" i="1"/>
  <c r="R3380" i="1" s="1"/>
  <c r="Q3379" i="1"/>
  <c r="P3379" i="1"/>
  <c r="O3379" i="1"/>
  <c r="R3379" i="1" s="1"/>
  <c r="Q3555" i="1"/>
  <c r="P3555" i="1"/>
  <c r="O3555" i="1"/>
  <c r="R3555" i="1" s="1"/>
  <c r="Q3840" i="1"/>
  <c r="P3840" i="1"/>
  <c r="O3840" i="1"/>
  <c r="R3840" i="1" s="1"/>
  <c r="Q3481" i="1"/>
  <c r="P3481" i="1"/>
  <c r="O3481" i="1"/>
  <c r="R3481" i="1" s="1"/>
  <c r="Q3185" i="1"/>
  <c r="P3185" i="1"/>
  <c r="O3185" i="1"/>
  <c r="R3185" i="1" s="1"/>
  <c r="Q3147" i="1"/>
  <c r="P3147" i="1"/>
  <c r="O3147" i="1"/>
  <c r="R3147" i="1" s="1"/>
  <c r="Q3839" i="1"/>
  <c r="P3839" i="1"/>
  <c r="O3839" i="1"/>
  <c r="R3839" i="1" s="1"/>
  <c r="Q3838" i="1"/>
  <c r="P3838" i="1"/>
  <c r="O3838" i="1"/>
  <c r="R3838" i="1" s="1"/>
  <c r="Q3811" i="1"/>
  <c r="P3811" i="1"/>
  <c r="O3811" i="1"/>
  <c r="R3811" i="1" s="1"/>
  <c r="Q2782" i="1"/>
  <c r="P2782" i="1"/>
  <c r="O2782" i="1"/>
  <c r="R2782" i="1" s="1"/>
  <c r="Q2781" i="1"/>
  <c r="P2781" i="1"/>
  <c r="O2781" i="1"/>
  <c r="R2781" i="1" s="1"/>
  <c r="Q2780" i="1"/>
  <c r="P2780" i="1"/>
  <c r="O2780" i="1"/>
  <c r="R2780" i="1" s="1"/>
  <c r="Q2779" i="1"/>
  <c r="P2779" i="1"/>
  <c r="O2779" i="1"/>
  <c r="R2779" i="1" s="1"/>
  <c r="Q2778" i="1"/>
  <c r="P2778" i="1"/>
  <c r="O2778" i="1"/>
  <c r="R2778" i="1" s="1"/>
  <c r="Q2777" i="1"/>
  <c r="P2777" i="1"/>
  <c r="O2777" i="1"/>
  <c r="R2777" i="1" s="1"/>
  <c r="Q2776" i="1"/>
  <c r="P2776" i="1"/>
  <c r="O2776" i="1"/>
  <c r="R2776" i="1" s="1"/>
  <c r="Q2775" i="1"/>
  <c r="P2775" i="1"/>
  <c r="O2775" i="1"/>
  <c r="R2775" i="1" s="1"/>
  <c r="Q2774" i="1"/>
  <c r="P2774" i="1"/>
  <c r="O2774" i="1"/>
  <c r="R2774" i="1" s="1"/>
  <c r="Q2773" i="1"/>
  <c r="P2773" i="1"/>
  <c r="O2773" i="1"/>
  <c r="R2773" i="1" s="1"/>
  <c r="Q2772" i="1"/>
  <c r="P2772" i="1"/>
  <c r="O2772" i="1"/>
  <c r="R2772" i="1" s="1"/>
  <c r="Q2771" i="1"/>
  <c r="P2771" i="1"/>
  <c r="O2771" i="1"/>
  <c r="R2771" i="1" s="1"/>
  <c r="Q2770" i="1"/>
  <c r="P2770" i="1"/>
  <c r="O2770" i="1"/>
  <c r="R2770" i="1" s="1"/>
  <c r="Q2769" i="1"/>
  <c r="P2769" i="1"/>
  <c r="O2769" i="1"/>
  <c r="R2769" i="1" s="1"/>
  <c r="Q2768" i="1"/>
  <c r="P2768" i="1"/>
  <c r="O2768" i="1"/>
  <c r="R2768" i="1" s="1"/>
  <c r="Q2767" i="1"/>
  <c r="P2767" i="1"/>
  <c r="O2767" i="1"/>
  <c r="R2767" i="1" s="1"/>
  <c r="Q2766" i="1"/>
  <c r="P2766" i="1"/>
  <c r="O2766" i="1"/>
  <c r="R2766" i="1" s="1"/>
  <c r="Q2765" i="1"/>
  <c r="P2765" i="1"/>
  <c r="O2765" i="1"/>
  <c r="R2765" i="1" s="1"/>
  <c r="Q2764" i="1"/>
  <c r="P2764" i="1"/>
  <c r="O2764" i="1"/>
  <c r="R2764" i="1" s="1"/>
  <c r="Q2763" i="1"/>
  <c r="P2763" i="1"/>
  <c r="O2763" i="1"/>
  <c r="R2763" i="1" s="1"/>
  <c r="Q2762" i="1"/>
  <c r="P2762" i="1"/>
  <c r="O2762" i="1"/>
  <c r="R2762" i="1" s="1"/>
  <c r="Q2761" i="1"/>
  <c r="P2761" i="1"/>
  <c r="O2761" i="1"/>
  <c r="R2761" i="1" s="1"/>
  <c r="Q2760" i="1"/>
  <c r="P2760" i="1"/>
  <c r="O2760" i="1"/>
  <c r="R2760" i="1" s="1"/>
  <c r="Q2759" i="1"/>
  <c r="P2759" i="1"/>
  <c r="O2759" i="1"/>
  <c r="R2759" i="1" s="1"/>
  <c r="Q2758" i="1"/>
  <c r="P2758" i="1"/>
  <c r="O2758" i="1"/>
  <c r="R2758" i="1" s="1"/>
  <c r="Q2757" i="1"/>
  <c r="P2757" i="1"/>
  <c r="O2757" i="1"/>
  <c r="R2757" i="1" s="1"/>
  <c r="Q2756" i="1"/>
  <c r="P2756" i="1"/>
  <c r="O2756" i="1"/>
  <c r="R2756" i="1" s="1"/>
  <c r="Q2755" i="1"/>
  <c r="P2755" i="1"/>
  <c r="O2755" i="1"/>
  <c r="R2755" i="1" s="1"/>
  <c r="Q2754" i="1"/>
  <c r="P2754" i="1"/>
  <c r="O2754" i="1"/>
  <c r="R2754" i="1" s="1"/>
  <c r="Q2753" i="1"/>
  <c r="P2753" i="1"/>
  <c r="O2753" i="1"/>
  <c r="R2753" i="1" s="1"/>
  <c r="Q2752" i="1"/>
  <c r="P2752" i="1"/>
  <c r="O2752" i="1"/>
  <c r="R2752" i="1" s="1"/>
  <c r="Q2751" i="1"/>
  <c r="P2751" i="1"/>
  <c r="O2751" i="1"/>
  <c r="R2751" i="1" s="1"/>
  <c r="Q2750" i="1"/>
  <c r="P2750" i="1"/>
  <c r="O2750" i="1"/>
  <c r="R2750" i="1" s="1"/>
  <c r="Q2749" i="1"/>
  <c r="P2749" i="1"/>
  <c r="O2749" i="1"/>
  <c r="R2749" i="1" s="1"/>
  <c r="Q2748" i="1"/>
  <c r="P2748" i="1"/>
  <c r="O2748" i="1"/>
  <c r="R2748" i="1" s="1"/>
  <c r="Q2747" i="1"/>
  <c r="P2747" i="1"/>
  <c r="O2747" i="1"/>
  <c r="R2747" i="1" s="1"/>
  <c r="Q2746" i="1"/>
  <c r="P2746" i="1"/>
  <c r="O2746" i="1"/>
  <c r="R2746" i="1" s="1"/>
  <c r="Q2745" i="1"/>
  <c r="P2745" i="1"/>
  <c r="O2745" i="1"/>
  <c r="R2745" i="1" s="1"/>
  <c r="Q2744" i="1"/>
  <c r="P2744" i="1"/>
  <c r="O2744" i="1"/>
  <c r="R2744" i="1" s="1"/>
  <c r="Q2743" i="1"/>
  <c r="P2743" i="1"/>
  <c r="O2743" i="1"/>
  <c r="R2743" i="1" s="1"/>
  <c r="Q2742" i="1"/>
  <c r="P2742" i="1"/>
  <c r="O2742" i="1"/>
  <c r="R2742" i="1" s="1"/>
  <c r="Q2741" i="1"/>
  <c r="P2741" i="1"/>
  <c r="O2741" i="1"/>
  <c r="R2741" i="1" s="1"/>
  <c r="Q2740" i="1"/>
  <c r="P2740" i="1"/>
  <c r="O2740" i="1"/>
  <c r="R2740" i="1" s="1"/>
  <c r="Q2739" i="1"/>
  <c r="P2739" i="1"/>
  <c r="O2739" i="1"/>
  <c r="R2739" i="1" s="1"/>
  <c r="Q2738" i="1"/>
  <c r="P2738" i="1"/>
  <c r="O2738" i="1"/>
  <c r="R2738" i="1" s="1"/>
  <c r="Q2737" i="1"/>
  <c r="P2737" i="1"/>
  <c r="O2737" i="1"/>
  <c r="R2737" i="1" s="1"/>
  <c r="Q2736" i="1"/>
  <c r="P2736" i="1"/>
  <c r="O2736" i="1"/>
  <c r="R2736" i="1" s="1"/>
  <c r="Q2735" i="1"/>
  <c r="P2735" i="1"/>
  <c r="O2735" i="1"/>
  <c r="R2735" i="1" s="1"/>
  <c r="Q2734" i="1"/>
  <c r="P2734" i="1"/>
  <c r="O2734" i="1"/>
  <c r="R2734" i="1" s="1"/>
  <c r="Q2733" i="1"/>
  <c r="P2733" i="1"/>
  <c r="O2733" i="1"/>
  <c r="R2733" i="1" s="1"/>
  <c r="Q2732" i="1"/>
  <c r="P2732" i="1"/>
  <c r="O2732" i="1"/>
  <c r="R2732" i="1" s="1"/>
  <c r="Q2731" i="1"/>
  <c r="P2731" i="1"/>
  <c r="O2731" i="1"/>
  <c r="R2731" i="1" s="1"/>
  <c r="Q2730" i="1"/>
  <c r="P2730" i="1"/>
  <c r="O2730" i="1"/>
  <c r="R2730" i="1" s="1"/>
  <c r="Q2729" i="1"/>
  <c r="P2729" i="1"/>
  <c r="O2729" i="1"/>
  <c r="R2729" i="1" s="1"/>
  <c r="Q2728" i="1"/>
  <c r="P2728" i="1"/>
  <c r="O2728" i="1"/>
  <c r="R2728" i="1" s="1"/>
  <c r="Q2727" i="1"/>
  <c r="P2727" i="1"/>
  <c r="O2727" i="1"/>
  <c r="R2727" i="1" s="1"/>
  <c r="Q2726" i="1"/>
  <c r="P2726" i="1"/>
  <c r="O2726" i="1"/>
  <c r="R2726" i="1" s="1"/>
  <c r="Q2725" i="1"/>
  <c r="P2725" i="1"/>
  <c r="O2725" i="1"/>
  <c r="R2725" i="1" s="1"/>
  <c r="Q2724" i="1"/>
  <c r="P2724" i="1"/>
  <c r="O2724" i="1"/>
  <c r="R2724" i="1" s="1"/>
  <c r="Q2723" i="1"/>
  <c r="P2723" i="1"/>
  <c r="O2723" i="1"/>
  <c r="R2723" i="1" s="1"/>
  <c r="Q2722" i="1"/>
  <c r="P2722" i="1"/>
  <c r="O2722" i="1"/>
  <c r="R2722" i="1" s="1"/>
  <c r="Q2721" i="1"/>
  <c r="P2721" i="1"/>
  <c r="O2721" i="1"/>
  <c r="R2721" i="1" s="1"/>
  <c r="Q2720" i="1"/>
  <c r="P2720" i="1"/>
  <c r="O2720" i="1"/>
  <c r="R2720" i="1" s="1"/>
  <c r="Q2719" i="1"/>
  <c r="P2719" i="1"/>
  <c r="O2719" i="1"/>
  <c r="R2719" i="1" s="1"/>
  <c r="Q2718" i="1"/>
  <c r="P2718" i="1"/>
  <c r="O2718" i="1"/>
  <c r="R2718" i="1" s="1"/>
  <c r="Q2717" i="1"/>
  <c r="P2717" i="1"/>
  <c r="O2717" i="1"/>
  <c r="R2717" i="1" s="1"/>
  <c r="Q2716" i="1"/>
  <c r="P2716" i="1"/>
  <c r="O2716" i="1"/>
  <c r="R2716" i="1" s="1"/>
  <c r="Q2715" i="1"/>
  <c r="P2715" i="1"/>
  <c r="O2715" i="1"/>
  <c r="R2715" i="1" s="1"/>
  <c r="Q2714" i="1"/>
  <c r="P2714" i="1"/>
  <c r="O2714" i="1"/>
  <c r="R2714" i="1" s="1"/>
  <c r="Q2713" i="1"/>
  <c r="P2713" i="1"/>
  <c r="O2713" i="1"/>
  <c r="R2713" i="1" s="1"/>
  <c r="Q2712" i="1"/>
  <c r="P2712" i="1"/>
  <c r="O2712" i="1"/>
  <c r="R2712" i="1" s="1"/>
  <c r="Q2711" i="1"/>
  <c r="P2711" i="1"/>
  <c r="O2711" i="1"/>
  <c r="R2711" i="1" s="1"/>
  <c r="Q2710" i="1"/>
  <c r="P2710" i="1"/>
  <c r="O2710" i="1"/>
  <c r="R2710" i="1" s="1"/>
  <c r="Q2709" i="1"/>
  <c r="P2709" i="1"/>
  <c r="O2709" i="1"/>
  <c r="R2709" i="1" s="1"/>
  <c r="Q2708" i="1"/>
  <c r="P2708" i="1"/>
  <c r="O2708" i="1"/>
  <c r="R2708" i="1" s="1"/>
  <c r="Q2707" i="1"/>
  <c r="P2707" i="1"/>
  <c r="O2707" i="1"/>
  <c r="R2707" i="1" s="1"/>
  <c r="Q2706" i="1"/>
  <c r="P2706" i="1"/>
  <c r="O2706" i="1"/>
  <c r="R2706" i="1" s="1"/>
  <c r="Q2705" i="1"/>
  <c r="P2705" i="1"/>
  <c r="O2705" i="1"/>
  <c r="R2705" i="1" s="1"/>
  <c r="Q2704" i="1"/>
  <c r="P2704" i="1"/>
  <c r="O2704" i="1"/>
  <c r="R2704" i="1" s="1"/>
  <c r="Q2703" i="1"/>
  <c r="P2703" i="1"/>
  <c r="O2703" i="1"/>
  <c r="R2703" i="1" s="1"/>
  <c r="Q2702" i="1"/>
  <c r="P2702" i="1"/>
  <c r="O2702" i="1"/>
  <c r="R2702" i="1" s="1"/>
  <c r="Q2701" i="1"/>
  <c r="P2701" i="1"/>
  <c r="O2701" i="1"/>
  <c r="R2701" i="1" s="1"/>
  <c r="Q2700" i="1"/>
  <c r="P2700" i="1"/>
  <c r="O2700" i="1"/>
  <c r="R2700" i="1" s="1"/>
  <c r="Q2699" i="1"/>
  <c r="P2699" i="1"/>
  <c r="O2699" i="1"/>
  <c r="R2699" i="1" s="1"/>
  <c r="Q2698" i="1"/>
  <c r="P2698" i="1"/>
  <c r="O2698" i="1"/>
  <c r="R2698" i="1" s="1"/>
  <c r="Q2697" i="1"/>
  <c r="P2697" i="1"/>
  <c r="O2697" i="1"/>
  <c r="R2697" i="1" s="1"/>
  <c r="Q2696" i="1"/>
  <c r="P2696" i="1"/>
  <c r="O2696" i="1"/>
  <c r="R2696" i="1" s="1"/>
  <c r="Q2695" i="1"/>
  <c r="P2695" i="1"/>
  <c r="O2695" i="1"/>
  <c r="R2695" i="1" s="1"/>
  <c r="Q2694" i="1"/>
  <c r="P2694" i="1"/>
  <c r="O2694" i="1"/>
  <c r="R2694" i="1" s="1"/>
  <c r="Q2693" i="1"/>
  <c r="P2693" i="1"/>
  <c r="O2693" i="1"/>
  <c r="R2693" i="1" s="1"/>
  <c r="Q2692" i="1"/>
  <c r="P2692" i="1"/>
  <c r="O2692" i="1"/>
  <c r="R2692" i="1" s="1"/>
  <c r="Q2691" i="1"/>
  <c r="P2691" i="1"/>
  <c r="O2691" i="1"/>
  <c r="R2691" i="1" s="1"/>
  <c r="Q2690" i="1"/>
  <c r="P2690" i="1"/>
  <c r="O2690" i="1"/>
  <c r="R2690" i="1" s="1"/>
  <c r="Q2689" i="1"/>
  <c r="P2689" i="1"/>
  <c r="O2689" i="1"/>
  <c r="R2689" i="1" s="1"/>
  <c r="Q2688" i="1"/>
  <c r="P2688" i="1"/>
  <c r="O2688" i="1"/>
  <c r="R2688" i="1" s="1"/>
  <c r="Q2687" i="1"/>
  <c r="P2687" i="1"/>
  <c r="O2687" i="1"/>
  <c r="R2687" i="1" s="1"/>
  <c r="Q2686" i="1"/>
  <c r="P2686" i="1"/>
  <c r="O2686" i="1"/>
  <c r="R2686" i="1" s="1"/>
  <c r="Q2685" i="1"/>
  <c r="P2685" i="1"/>
  <c r="O2685" i="1"/>
  <c r="R2685" i="1" s="1"/>
  <c r="Q2684" i="1"/>
  <c r="P2684" i="1"/>
  <c r="O2684" i="1"/>
  <c r="R2684" i="1" s="1"/>
  <c r="Q2683" i="1"/>
  <c r="P2683" i="1"/>
  <c r="O2683" i="1"/>
  <c r="R2683" i="1" s="1"/>
  <c r="Q2682" i="1"/>
  <c r="P2682" i="1"/>
  <c r="O2682" i="1"/>
  <c r="R2682" i="1" s="1"/>
  <c r="Q2681" i="1"/>
  <c r="P2681" i="1"/>
  <c r="O2681" i="1"/>
  <c r="R2681" i="1" s="1"/>
  <c r="Q2680" i="1"/>
  <c r="P2680" i="1"/>
  <c r="O2680" i="1"/>
  <c r="R2680" i="1" s="1"/>
  <c r="Q2679" i="1"/>
  <c r="P2679" i="1"/>
  <c r="O2679" i="1"/>
  <c r="R2679" i="1" s="1"/>
  <c r="Q2678" i="1"/>
  <c r="P2678" i="1"/>
  <c r="O2678" i="1"/>
  <c r="R2678" i="1" s="1"/>
  <c r="Q2677" i="1"/>
  <c r="P2677" i="1"/>
  <c r="O2677" i="1"/>
  <c r="R2677" i="1" s="1"/>
  <c r="Q2676" i="1"/>
  <c r="P2676" i="1"/>
  <c r="O2676" i="1"/>
  <c r="R2676" i="1" s="1"/>
  <c r="Q2675" i="1"/>
  <c r="P2675" i="1"/>
  <c r="O2675" i="1"/>
  <c r="R2675" i="1" s="1"/>
  <c r="Q2674" i="1"/>
  <c r="P2674" i="1"/>
  <c r="O2674" i="1"/>
  <c r="R2674" i="1" s="1"/>
  <c r="Q2673" i="1"/>
  <c r="P2673" i="1"/>
  <c r="O2673" i="1"/>
  <c r="R2673" i="1" s="1"/>
  <c r="Q2672" i="1"/>
  <c r="P2672" i="1"/>
  <c r="O2672" i="1"/>
  <c r="R2672" i="1" s="1"/>
  <c r="Q2671" i="1"/>
  <c r="P2671" i="1"/>
  <c r="O2671" i="1"/>
  <c r="R2671" i="1" s="1"/>
  <c r="Q2670" i="1"/>
  <c r="P2670" i="1"/>
  <c r="O2670" i="1"/>
  <c r="R2670" i="1" s="1"/>
  <c r="Q2669" i="1"/>
  <c r="P2669" i="1"/>
  <c r="O2669" i="1"/>
  <c r="R2669" i="1" s="1"/>
  <c r="Q2668" i="1"/>
  <c r="P2668" i="1"/>
  <c r="O2668" i="1"/>
  <c r="R2668" i="1" s="1"/>
  <c r="Q2667" i="1"/>
  <c r="P2667" i="1"/>
  <c r="O2667" i="1"/>
  <c r="R2667" i="1" s="1"/>
  <c r="Q2666" i="1"/>
  <c r="P2666" i="1"/>
  <c r="O2666" i="1"/>
  <c r="R2666" i="1" s="1"/>
  <c r="Q2665" i="1"/>
  <c r="P2665" i="1"/>
  <c r="O2665" i="1"/>
  <c r="R2665" i="1" s="1"/>
  <c r="Q2664" i="1"/>
  <c r="P2664" i="1"/>
  <c r="O2664" i="1"/>
  <c r="R2664" i="1" s="1"/>
  <c r="Q2663" i="1"/>
  <c r="P2663" i="1"/>
  <c r="O2663" i="1"/>
  <c r="R2663" i="1" s="1"/>
  <c r="Q2662" i="1"/>
  <c r="P2662" i="1"/>
  <c r="O2662" i="1"/>
  <c r="R2662" i="1" s="1"/>
  <c r="Q2661" i="1"/>
  <c r="P2661" i="1"/>
  <c r="O2661" i="1"/>
  <c r="R2661" i="1" s="1"/>
  <c r="Q2660" i="1"/>
  <c r="P2660" i="1"/>
  <c r="O2660" i="1"/>
  <c r="R2660" i="1" s="1"/>
  <c r="Q2659" i="1"/>
  <c r="P2659" i="1"/>
  <c r="O2659" i="1"/>
  <c r="R2659" i="1" s="1"/>
  <c r="Q2658" i="1"/>
  <c r="P2658" i="1"/>
  <c r="O2658" i="1"/>
  <c r="R2658" i="1" s="1"/>
  <c r="Q2657" i="1"/>
  <c r="P2657" i="1"/>
  <c r="O2657" i="1"/>
  <c r="R2657" i="1" s="1"/>
  <c r="Q2656" i="1"/>
  <c r="P2656" i="1"/>
  <c r="O2656" i="1"/>
  <c r="R2656" i="1" s="1"/>
  <c r="Q2655" i="1"/>
  <c r="P2655" i="1"/>
  <c r="O2655" i="1"/>
  <c r="R2655" i="1" s="1"/>
  <c r="Q2654" i="1"/>
  <c r="P2654" i="1"/>
  <c r="O2654" i="1"/>
  <c r="R2654" i="1" s="1"/>
  <c r="Q2653" i="1"/>
  <c r="P2653" i="1"/>
  <c r="O2653" i="1"/>
  <c r="R2653" i="1" s="1"/>
  <c r="Q2652" i="1"/>
  <c r="P2652" i="1"/>
  <c r="O2652" i="1"/>
  <c r="R2652" i="1" s="1"/>
  <c r="Q2651" i="1"/>
  <c r="P2651" i="1"/>
  <c r="O2651" i="1"/>
  <c r="R2651" i="1" s="1"/>
  <c r="Q2650" i="1"/>
  <c r="P2650" i="1"/>
  <c r="O2650" i="1"/>
  <c r="R2650" i="1" s="1"/>
  <c r="Q2649" i="1"/>
  <c r="P2649" i="1"/>
  <c r="O2649" i="1"/>
  <c r="R2649" i="1" s="1"/>
  <c r="Q2648" i="1"/>
  <c r="P2648" i="1"/>
  <c r="O2648" i="1"/>
  <c r="R2648" i="1" s="1"/>
  <c r="Q2647" i="1"/>
  <c r="P2647" i="1"/>
  <c r="O2647" i="1"/>
  <c r="R2647" i="1" s="1"/>
  <c r="Q2646" i="1"/>
  <c r="P2646" i="1"/>
  <c r="O2646" i="1"/>
  <c r="R2646" i="1" s="1"/>
  <c r="Q2645" i="1"/>
  <c r="P2645" i="1"/>
  <c r="O2645" i="1"/>
  <c r="R2645" i="1" s="1"/>
  <c r="Q2644" i="1"/>
  <c r="P2644" i="1"/>
  <c r="O2644" i="1"/>
  <c r="R2644" i="1" s="1"/>
  <c r="Q2643" i="1"/>
  <c r="P2643" i="1"/>
  <c r="O2643" i="1"/>
  <c r="R2643" i="1" s="1"/>
  <c r="Q2642" i="1"/>
  <c r="P2642" i="1"/>
  <c r="O2642" i="1"/>
  <c r="R2642" i="1" s="1"/>
  <c r="Q2641" i="1"/>
  <c r="P2641" i="1"/>
  <c r="O2641" i="1"/>
  <c r="R2641" i="1" s="1"/>
  <c r="Q2640" i="1"/>
  <c r="P2640" i="1"/>
  <c r="O2640" i="1"/>
  <c r="R2640" i="1" s="1"/>
  <c r="Q2639" i="1"/>
  <c r="P2639" i="1"/>
  <c r="O2639" i="1"/>
  <c r="R2639" i="1" s="1"/>
  <c r="Q2638" i="1"/>
  <c r="P2638" i="1"/>
  <c r="O2638" i="1"/>
  <c r="R2638" i="1" s="1"/>
  <c r="Q2637" i="1"/>
  <c r="P2637" i="1"/>
  <c r="O2637" i="1"/>
  <c r="R2637" i="1" s="1"/>
  <c r="Q2636" i="1"/>
  <c r="P2636" i="1"/>
  <c r="O2636" i="1"/>
  <c r="R2636" i="1" s="1"/>
  <c r="Q2635" i="1"/>
  <c r="P2635" i="1"/>
  <c r="O2635" i="1"/>
  <c r="R2635" i="1" s="1"/>
  <c r="Q2634" i="1"/>
  <c r="P2634" i="1"/>
  <c r="O2634" i="1"/>
  <c r="R2634" i="1" s="1"/>
  <c r="Q2633" i="1"/>
  <c r="P2633" i="1"/>
  <c r="O2633" i="1"/>
  <c r="R2633" i="1" s="1"/>
  <c r="Q2632" i="1"/>
  <c r="P2632" i="1"/>
  <c r="O2632" i="1"/>
  <c r="R2632" i="1" s="1"/>
  <c r="Q2631" i="1"/>
  <c r="P2631" i="1"/>
  <c r="O2631" i="1"/>
  <c r="R2631" i="1" s="1"/>
  <c r="Q2630" i="1"/>
  <c r="P2630" i="1"/>
  <c r="O2630" i="1"/>
  <c r="R2630" i="1" s="1"/>
  <c r="Q2629" i="1"/>
  <c r="P2629" i="1"/>
  <c r="O2629" i="1"/>
  <c r="R2629" i="1" s="1"/>
  <c r="Q2628" i="1"/>
  <c r="P2628" i="1"/>
  <c r="O2628" i="1"/>
  <c r="R2628" i="1" s="1"/>
  <c r="Q2627" i="1"/>
  <c r="P2627" i="1"/>
  <c r="O2627" i="1"/>
  <c r="R2627" i="1" s="1"/>
  <c r="Q2626" i="1"/>
  <c r="P2626" i="1"/>
  <c r="O2626" i="1"/>
  <c r="R2626" i="1" s="1"/>
  <c r="Q2625" i="1"/>
  <c r="P2625" i="1"/>
  <c r="O2625" i="1"/>
  <c r="R2625" i="1" s="1"/>
  <c r="Q2624" i="1"/>
  <c r="P2624" i="1"/>
  <c r="O2624" i="1"/>
  <c r="R2624" i="1" s="1"/>
  <c r="Q2623" i="1"/>
  <c r="P2623" i="1"/>
  <c r="O2623" i="1"/>
  <c r="R2623" i="1" s="1"/>
  <c r="Q2622" i="1"/>
  <c r="P2622" i="1"/>
  <c r="O2622" i="1"/>
  <c r="R2622" i="1" s="1"/>
  <c r="Q2621" i="1"/>
  <c r="P2621" i="1"/>
  <c r="O2621" i="1"/>
  <c r="R2621" i="1" s="1"/>
  <c r="Q2620" i="1"/>
  <c r="P2620" i="1"/>
  <c r="O2620" i="1"/>
  <c r="R2620" i="1" s="1"/>
  <c r="Q2619" i="1"/>
  <c r="P2619" i="1"/>
  <c r="O2619" i="1"/>
  <c r="R2619" i="1" s="1"/>
  <c r="Q2618" i="1"/>
  <c r="P2618" i="1"/>
  <c r="O2618" i="1"/>
  <c r="R2618" i="1" s="1"/>
  <c r="Q2617" i="1"/>
  <c r="P2617" i="1"/>
  <c r="O2617" i="1"/>
  <c r="R2617" i="1" s="1"/>
  <c r="Q2616" i="1"/>
  <c r="P2616" i="1"/>
  <c r="O2616" i="1"/>
  <c r="R2616" i="1" s="1"/>
  <c r="Q2615" i="1"/>
  <c r="P2615" i="1"/>
  <c r="O2615" i="1"/>
  <c r="R2615" i="1" s="1"/>
  <c r="Q2614" i="1"/>
  <c r="P2614" i="1"/>
  <c r="O2614" i="1"/>
  <c r="R2614" i="1" s="1"/>
  <c r="Q2613" i="1"/>
  <c r="P2613" i="1"/>
  <c r="O2613" i="1"/>
  <c r="R2613" i="1" s="1"/>
  <c r="Q2612" i="1"/>
  <c r="P2612" i="1"/>
  <c r="O2612" i="1"/>
  <c r="R2612" i="1" s="1"/>
  <c r="Q2611" i="1"/>
  <c r="P2611" i="1"/>
  <c r="O2611" i="1"/>
  <c r="R2611" i="1" s="1"/>
  <c r="Q2610" i="1"/>
  <c r="P2610" i="1"/>
  <c r="O2610" i="1"/>
  <c r="R2610" i="1" s="1"/>
  <c r="Q2609" i="1"/>
  <c r="P2609" i="1"/>
  <c r="O2609" i="1"/>
  <c r="R2609" i="1" s="1"/>
  <c r="Q2608" i="1"/>
  <c r="P2608" i="1"/>
  <c r="O2608" i="1"/>
  <c r="R2608" i="1" s="1"/>
  <c r="Q2607" i="1"/>
  <c r="P2607" i="1"/>
  <c r="O2607" i="1"/>
  <c r="R2607" i="1" s="1"/>
  <c r="Q2606" i="1"/>
  <c r="P2606" i="1"/>
  <c r="O2606" i="1"/>
  <c r="R2606" i="1" s="1"/>
  <c r="Q2605" i="1"/>
  <c r="P2605" i="1"/>
  <c r="O2605" i="1"/>
  <c r="R2605" i="1" s="1"/>
  <c r="Q2604" i="1"/>
  <c r="P2604" i="1"/>
  <c r="O2604" i="1"/>
  <c r="R2604" i="1" s="1"/>
  <c r="Q2603" i="1"/>
  <c r="P2603" i="1"/>
  <c r="O2603" i="1"/>
  <c r="R2603" i="1" s="1"/>
  <c r="Q2602" i="1"/>
  <c r="P2602" i="1"/>
  <c r="O2602" i="1"/>
  <c r="R2602" i="1" s="1"/>
  <c r="Q2601" i="1"/>
  <c r="P2601" i="1"/>
  <c r="O2601" i="1"/>
  <c r="R2601" i="1" s="1"/>
  <c r="Q2600" i="1"/>
  <c r="P2600" i="1"/>
  <c r="O2600" i="1"/>
  <c r="R2600" i="1" s="1"/>
  <c r="Q2599" i="1"/>
  <c r="P2599" i="1"/>
  <c r="O2599" i="1"/>
  <c r="R2599" i="1" s="1"/>
  <c r="Q2598" i="1"/>
  <c r="P2598" i="1"/>
  <c r="O2598" i="1"/>
  <c r="R2598" i="1" s="1"/>
  <c r="Q2597" i="1"/>
  <c r="P2597" i="1"/>
  <c r="O2597" i="1"/>
  <c r="R2597" i="1" s="1"/>
  <c r="Q2596" i="1"/>
  <c r="P2596" i="1"/>
  <c r="O2596" i="1"/>
  <c r="R2596" i="1" s="1"/>
  <c r="Q2595" i="1"/>
  <c r="P2595" i="1"/>
  <c r="O2595" i="1"/>
  <c r="R2595" i="1" s="1"/>
  <c r="Q2594" i="1"/>
  <c r="P2594" i="1"/>
  <c r="O2594" i="1"/>
  <c r="R2594" i="1" s="1"/>
  <c r="Q2593" i="1"/>
  <c r="P2593" i="1"/>
  <c r="O2593" i="1"/>
  <c r="R2593" i="1" s="1"/>
  <c r="Q2592" i="1"/>
  <c r="P2592" i="1"/>
  <c r="O2592" i="1"/>
  <c r="R2592" i="1" s="1"/>
  <c r="Q2591" i="1"/>
  <c r="P2591" i="1"/>
  <c r="O2591" i="1"/>
  <c r="R2591" i="1" s="1"/>
  <c r="Q2590" i="1"/>
  <c r="P2590" i="1"/>
  <c r="O2590" i="1"/>
  <c r="R2590" i="1" s="1"/>
  <c r="Q2589" i="1"/>
  <c r="P2589" i="1"/>
  <c r="O2589" i="1"/>
  <c r="R2589" i="1" s="1"/>
  <c r="Q2588" i="1"/>
  <c r="P2588" i="1"/>
  <c r="O2588" i="1"/>
  <c r="R2588" i="1" s="1"/>
  <c r="Q2587" i="1"/>
  <c r="P2587" i="1"/>
  <c r="O2587" i="1"/>
  <c r="R2587" i="1" s="1"/>
  <c r="Q2586" i="1"/>
  <c r="P2586" i="1"/>
  <c r="O2586" i="1"/>
  <c r="R2586" i="1" s="1"/>
  <c r="Q2585" i="1"/>
  <c r="P2585" i="1"/>
  <c r="O2585" i="1"/>
  <c r="R2585" i="1" s="1"/>
  <c r="Q2584" i="1"/>
  <c r="P2584" i="1"/>
  <c r="O2584" i="1"/>
  <c r="R2584" i="1" s="1"/>
  <c r="Q2583" i="1"/>
  <c r="P2583" i="1"/>
  <c r="O2583" i="1"/>
  <c r="R2583" i="1" s="1"/>
  <c r="Q2582" i="1"/>
  <c r="P2582" i="1"/>
  <c r="O2582" i="1"/>
  <c r="R2582" i="1" s="1"/>
  <c r="Q2581" i="1"/>
  <c r="P2581" i="1"/>
  <c r="O2581" i="1"/>
  <c r="R2581" i="1" s="1"/>
  <c r="Q2580" i="1"/>
  <c r="P2580" i="1"/>
  <c r="O2580" i="1"/>
  <c r="R2580" i="1" s="1"/>
  <c r="Q2579" i="1"/>
  <c r="P2579" i="1"/>
  <c r="O2579" i="1"/>
  <c r="R2579" i="1" s="1"/>
  <c r="Q2578" i="1"/>
  <c r="P2578" i="1"/>
  <c r="O2578" i="1"/>
  <c r="R2578" i="1" s="1"/>
  <c r="Q2577" i="1"/>
  <c r="P2577" i="1"/>
  <c r="O2577" i="1"/>
  <c r="R2577" i="1" s="1"/>
  <c r="Q2576" i="1"/>
  <c r="P2576" i="1"/>
  <c r="O2576" i="1"/>
  <c r="R2576" i="1" s="1"/>
  <c r="Q2575" i="1"/>
  <c r="P2575" i="1"/>
  <c r="O2575" i="1"/>
  <c r="R2575" i="1" s="1"/>
  <c r="Q2574" i="1"/>
  <c r="P2574" i="1"/>
  <c r="O2574" i="1"/>
  <c r="R2574" i="1" s="1"/>
  <c r="Q2573" i="1"/>
  <c r="P2573" i="1"/>
  <c r="O2573" i="1"/>
  <c r="R2573" i="1" s="1"/>
  <c r="Q2572" i="1"/>
  <c r="P2572" i="1"/>
  <c r="O2572" i="1"/>
  <c r="R2572" i="1" s="1"/>
  <c r="Q2571" i="1"/>
  <c r="P2571" i="1"/>
  <c r="O2571" i="1"/>
  <c r="R2571" i="1" s="1"/>
  <c r="Q2570" i="1"/>
  <c r="P2570" i="1"/>
  <c r="O2570" i="1"/>
  <c r="R2570" i="1" s="1"/>
  <c r="Q2569" i="1"/>
  <c r="P2569" i="1"/>
  <c r="O2569" i="1"/>
  <c r="R2569" i="1" s="1"/>
  <c r="Q2568" i="1"/>
  <c r="P2568" i="1"/>
  <c r="O2568" i="1"/>
  <c r="R2568" i="1" s="1"/>
  <c r="Q2567" i="1"/>
  <c r="P2567" i="1"/>
  <c r="O2567" i="1"/>
  <c r="R2567" i="1" s="1"/>
  <c r="Q2566" i="1"/>
  <c r="P2566" i="1"/>
  <c r="O2566" i="1"/>
  <c r="R2566" i="1" s="1"/>
  <c r="Q2565" i="1"/>
  <c r="P2565" i="1"/>
  <c r="O2565" i="1"/>
  <c r="R2565" i="1" s="1"/>
  <c r="Q2564" i="1"/>
  <c r="P2564" i="1"/>
  <c r="O2564" i="1"/>
  <c r="R2564" i="1" s="1"/>
  <c r="Q2563" i="1"/>
  <c r="P2563" i="1"/>
  <c r="O2563" i="1"/>
  <c r="R2563" i="1" s="1"/>
  <c r="Q2562" i="1"/>
  <c r="P2562" i="1"/>
  <c r="O2562" i="1"/>
  <c r="R2562" i="1" s="1"/>
  <c r="Q2561" i="1"/>
  <c r="P2561" i="1"/>
  <c r="O2561" i="1"/>
  <c r="R2561" i="1" s="1"/>
  <c r="Q2560" i="1"/>
  <c r="P2560" i="1"/>
  <c r="O2560" i="1"/>
  <c r="R2560" i="1" s="1"/>
  <c r="Q2559" i="1"/>
  <c r="P2559" i="1"/>
  <c r="O2559" i="1"/>
  <c r="R2559" i="1" s="1"/>
  <c r="Q2558" i="1"/>
  <c r="P2558" i="1"/>
  <c r="O2558" i="1"/>
  <c r="R2558" i="1" s="1"/>
  <c r="Q2557" i="1"/>
  <c r="P2557" i="1"/>
  <c r="O2557" i="1"/>
  <c r="R2557" i="1" s="1"/>
  <c r="Q2556" i="1"/>
  <c r="P2556" i="1"/>
  <c r="O2556" i="1"/>
  <c r="R2556" i="1" s="1"/>
  <c r="Q2555" i="1"/>
  <c r="P2555" i="1"/>
  <c r="O2555" i="1"/>
  <c r="R2555" i="1" s="1"/>
  <c r="Q2554" i="1"/>
  <c r="P2554" i="1"/>
  <c r="O2554" i="1"/>
  <c r="R2554" i="1" s="1"/>
  <c r="Q2553" i="1"/>
  <c r="P2553" i="1"/>
  <c r="O2553" i="1"/>
  <c r="R2553" i="1" s="1"/>
  <c r="Q2552" i="1"/>
  <c r="P2552" i="1"/>
  <c r="O2552" i="1"/>
  <c r="R2552" i="1" s="1"/>
  <c r="Q2551" i="1"/>
  <c r="P2551" i="1"/>
  <c r="O2551" i="1"/>
  <c r="R2551" i="1" s="1"/>
  <c r="Q2550" i="1"/>
  <c r="P2550" i="1"/>
  <c r="O2550" i="1"/>
  <c r="R2550" i="1" s="1"/>
  <c r="Q2549" i="1"/>
  <c r="P2549" i="1"/>
  <c r="O2549" i="1"/>
  <c r="R2549" i="1" s="1"/>
  <c r="Q2548" i="1"/>
  <c r="P2548" i="1"/>
  <c r="O2548" i="1"/>
  <c r="R2548" i="1" s="1"/>
  <c r="Q2547" i="1"/>
  <c r="P2547" i="1"/>
  <c r="O2547" i="1"/>
  <c r="R2547" i="1" s="1"/>
  <c r="Q2546" i="1"/>
  <c r="P2546" i="1"/>
  <c r="O2546" i="1"/>
  <c r="R2546" i="1" s="1"/>
  <c r="Q2545" i="1"/>
  <c r="P2545" i="1"/>
  <c r="O2545" i="1"/>
  <c r="R2545" i="1" s="1"/>
  <c r="Q2544" i="1"/>
  <c r="P2544" i="1"/>
  <c r="O2544" i="1"/>
  <c r="R2544" i="1" s="1"/>
  <c r="Q2543" i="1"/>
  <c r="P2543" i="1"/>
  <c r="O2543" i="1"/>
  <c r="R2543" i="1" s="1"/>
  <c r="Q2542" i="1"/>
  <c r="P2542" i="1"/>
  <c r="O2542" i="1"/>
  <c r="R2542" i="1" s="1"/>
  <c r="Q2541" i="1"/>
  <c r="P2541" i="1"/>
  <c r="O2541" i="1"/>
  <c r="R2541" i="1" s="1"/>
  <c r="Q2540" i="1"/>
  <c r="P2540" i="1"/>
  <c r="O2540" i="1"/>
  <c r="R2540" i="1" s="1"/>
  <c r="Q2539" i="1"/>
  <c r="P2539" i="1"/>
  <c r="O2539" i="1"/>
  <c r="R2539" i="1" s="1"/>
  <c r="Q2538" i="1"/>
  <c r="P2538" i="1"/>
  <c r="O2538" i="1"/>
  <c r="R2538" i="1" s="1"/>
  <c r="Q2537" i="1"/>
  <c r="P2537" i="1"/>
  <c r="O2537" i="1"/>
  <c r="R2537" i="1" s="1"/>
  <c r="Q2536" i="1"/>
  <c r="P2536" i="1"/>
  <c r="O2536" i="1"/>
  <c r="R2536" i="1" s="1"/>
  <c r="Q2535" i="1"/>
  <c r="P2535" i="1"/>
  <c r="O2535" i="1"/>
  <c r="R2535" i="1" s="1"/>
  <c r="Q2534" i="1"/>
  <c r="P2534" i="1"/>
  <c r="O2534" i="1"/>
  <c r="R2534" i="1" s="1"/>
  <c r="Q2533" i="1"/>
  <c r="P2533" i="1"/>
  <c r="O2533" i="1"/>
  <c r="R2533" i="1" s="1"/>
  <c r="Q2532" i="1"/>
  <c r="P2532" i="1"/>
  <c r="O2532" i="1"/>
  <c r="R2532" i="1" s="1"/>
  <c r="Q2531" i="1"/>
  <c r="P2531" i="1"/>
  <c r="O2531" i="1"/>
  <c r="R2531" i="1" s="1"/>
  <c r="Q2530" i="1"/>
  <c r="P2530" i="1"/>
  <c r="O2530" i="1"/>
  <c r="R2530" i="1" s="1"/>
  <c r="Q2529" i="1"/>
  <c r="P2529" i="1"/>
  <c r="O2529" i="1"/>
  <c r="R2529" i="1" s="1"/>
  <c r="Q2528" i="1"/>
  <c r="P2528" i="1"/>
  <c r="O2528" i="1"/>
  <c r="R2528" i="1" s="1"/>
  <c r="Q2527" i="1"/>
  <c r="P2527" i="1"/>
  <c r="O2527" i="1"/>
  <c r="R2527" i="1" s="1"/>
  <c r="Q2526" i="1"/>
  <c r="P2526" i="1"/>
  <c r="O2526" i="1"/>
  <c r="R2526" i="1" s="1"/>
  <c r="Q2525" i="1"/>
  <c r="P2525" i="1"/>
  <c r="O2525" i="1"/>
  <c r="R2525" i="1" s="1"/>
  <c r="Q2524" i="1"/>
  <c r="P2524" i="1"/>
  <c r="O2524" i="1"/>
  <c r="R2524" i="1" s="1"/>
  <c r="Q2523" i="1"/>
  <c r="P2523" i="1"/>
  <c r="O2523" i="1"/>
  <c r="R2523" i="1" s="1"/>
  <c r="Q2522" i="1"/>
  <c r="P2522" i="1"/>
  <c r="O2522" i="1"/>
  <c r="R2522" i="1" s="1"/>
  <c r="Q2521" i="1"/>
  <c r="P2521" i="1"/>
  <c r="O2521" i="1"/>
  <c r="R2521" i="1" s="1"/>
  <c r="Q2520" i="1"/>
  <c r="P2520" i="1"/>
  <c r="O2520" i="1"/>
  <c r="R2520" i="1" s="1"/>
  <c r="Q2519" i="1"/>
  <c r="P2519" i="1"/>
  <c r="O2519" i="1"/>
  <c r="R2519" i="1" s="1"/>
  <c r="Q2518" i="1"/>
  <c r="P2518" i="1"/>
  <c r="O2518" i="1"/>
  <c r="R2518" i="1" s="1"/>
  <c r="Q2517" i="1"/>
  <c r="P2517" i="1"/>
  <c r="O2517" i="1"/>
  <c r="R2517" i="1" s="1"/>
  <c r="Q2516" i="1"/>
  <c r="P2516" i="1"/>
  <c r="O2516" i="1"/>
  <c r="R2516" i="1" s="1"/>
  <c r="Q2515" i="1"/>
  <c r="P2515" i="1"/>
  <c r="O2515" i="1"/>
  <c r="R2515" i="1" s="1"/>
  <c r="Q2514" i="1"/>
  <c r="P2514" i="1"/>
  <c r="O2514" i="1"/>
  <c r="R2514" i="1" s="1"/>
  <c r="Q2513" i="1"/>
  <c r="P2513" i="1"/>
  <c r="O2513" i="1"/>
  <c r="R2513" i="1" s="1"/>
  <c r="Q2512" i="1"/>
  <c r="P2512" i="1"/>
  <c r="O2512" i="1"/>
  <c r="R2512" i="1" s="1"/>
  <c r="Q2511" i="1"/>
  <c r="P2511" i="1"/>
  <c r="O2511" i="1"/>
  <c r="R2511" i="1" s="1"/>
  <c r="Q2510" i="1"/>
  <c r="P2510" i="1"/>
  <c r="O2510" i="1"/>
  <c r="R2510" i="1" s="1"/>
  <c r="Q2509" i="1"/>
  <c r="P2509" i="1"/>
  <c r="O2509" i="1"/>
  <c r="R2509" i="1" s="1"/>
  <c r="Q2508" i="1"/>
  <c r="P2508" i="1"/>
  <c r="O2508" i="1"/>
  <c r="R2508" i="1" s="1"/>
  <c r="Q2507" i="1"/>
  <c r="P2507" i="1"/>
  <c r="O2507" i="1"/>
  <c r="R2507" i="1" s="1"/>
  <c r="Q2506" i="1"/>
  <c r="P2506" i="1"/>
  <c r="O2506" i="1"/>
  <c r="R2506" i="1" s="1"/>
  <c r="Q2505" i="1"/>
  <c r="P2505" i="1"/>
  <c r="O2505" i="1"/>
  <c r="R2505" i="1" s="1"/>
  <c r="Q2504" i="1"/>
  <c r="P2504" i="1"/>
  <c r="O2504" i="1"/>
  <c r="R2504" i="1" s="1"/>
  <c r="Q2503" i="1"/>
  <c r="P2503" i="1"/>
  <c r="O2503" i="1"/>
  <c r="R2503" i="1" s="1"/>
  <c r="Q2502" i="1"/>
  <c r="P2502" i="1"/>
  <c r="O2502" i="1"/>
  <c r="R2502" i="1" s="1"/>
  <c r="Q2501" i="1"/>
  <c r="P2501" i="1"/>
  <c r="O2501" i="1"/>
  <c r="R2501" i="1" s="1"/>
  <c r="Q2500" i="1"/>
  <c r="P2500" i="1"/>
  <c r="O2500" i="1"/>
  <c r="R2500" i="1" s="1"/>
  <c r="Q2499" i="1"/>
  <c r="P2499" i="1"/>
  <c r="O2499" i="1"/>
  <c r="R2499" i="1" s="1"/>
  <c r="Q2498" i="1"/>
  <c r="P2498" i="1"/>
  <c r="O2498" i="1"/>
  <c r="R2498" i="1" s="1"/>
  <c r="Q2497" i="1"/>
  <c r="P2497" i="1"/>
  <c r="O2497" i="1"/>
  <c r="R2497" i="1" s="1"/>
  <c r="Q2496" i="1"/>
  <c r="P2496" i="1"/>
  <c r="O2496" i="1"/>
  <c r="R2496" i="1" s="1"/>
  <c r="Q2495" i="1"/>
  <c r="P2495" i="1"/>
  <c r="O2495" i="1"/>
  <c r="R2495" i="1" s="1"/>
  <c r="Q2494" i="1"/>
  <c r="P2494" i="1"/>
  <c r="O2494" i="1"/>
  <c r="R2494" i="1" s="1"/>
  <c r="Q2493" i="1"/>
  <c r="P2493" i="1"/>
  <c r="O2493" i="1"/>
  <c r="R2493" i="1" s="1"/>
  <c r="Q2492" i="1"/>
  <c r="P2492" i="1"/>
  <c r="O2492" i="1"/>
  <c r="R2492" i="1" s="1"/>
  <c r="Q2491" i="1"/>
  <c r="P2491" i="1"/>
  <c r="O2491" i="1"/>
  <c r="R2491" i="1" s="1"/>
  <c r="Q2490" i="1"/>
  <c r="P2490" i="1"/>
  <c r="O2490" i="1"/>
  <c r="R2490" i="1" s="1"/>
  <c r="Q2489" i="1"/>
  <c r="P2489" i="1"/>
  <c r="O2489" i="1"/>
  <c r="R2489" i="1" s="1"/>
  <c r="Q2488" i="1"/>
  <c r="P2488" i="1"/>
  <c r="O2488" i="1"/>
  <c r="R2488" i="1" s="1"/>
  <c r="Q2487" i="1"/>
  <c r="P2487" i="1"/>
  <c r="O2487" i="1"/>
  <c r="R2487" i="1" s="1"/>
  <c r="Q2486" i="1"/>
  <c r="P2486" i="1"/>
  <c r="O2486" i="1"/>
  <c r="R2486" i="1" s="1"/>
  <c r="Q2485" i="1"/>
  <c r="P2485" i="1"/>
  <c r="O2485" i="1"/>
  <c r="R2485" i="1" s="1"/>
  <c r="Q2484" i="1"/>
  <c r="P2484" i="1"/>
  <c r="O2484" i="1"/>
  <c r="R2484" i="1" s="1"/>
  <c r="Q2483" i="1"/>
  <c r="P2483" i="1"/>
  <c r="O2483" i="1"/>
  <c r="R2483" i="1" s="1"/>
  <c r="Q2482" i="1"/>
  <c r="P2482" i="1"/>
  <c r="O2482" i="1"/>
  <c r="R2482" i="1" s="1"/>
  <c r="Q2481" i="1"/>
  <c r="P2481" i="1"/>
  <c r="O2481" i="1"/>
  <c r="R2481" i="1" s="1"/>
  <c r="Q2480" i="1"/>
  <c r="P2480" i="1"/>
  <c r="O2480" i="1"/>
  <c r="R2480" i="1" s="1"/>
  <c r="Q2479" i="1"/>
  <c r="P2479" i="1"/>
  <c r="O2479" i="1"/>
  <c r="R2479" i="1" s="1"/>
  <c r="Q2478" i="1"/>
  <c r="P2478" i="1"/>
  <c r="O2478" i="1"/>
  <c r="R2478" i="1" s="1"/>
  <c r="Q2477" i="1"/>
  <c r="P2477" i="1"/>
  <c r="O2477" i="1"/>
  <c r="R2477" i="1" s="1"/>
  <c r="Q2476" i="1"/>
  <c r="P2476" i="1"/>
  <c r="O2476" i="1"/>
  <c r="R2476" i="1" s="1"/>
  <c r="Q2475" i="1"/>
  <c r="P2475" i="1"/>
  <c r="O2475" i="1"/>
  <c r="R2475" i="1" s="1"/>
  <c r="Q2474" i="1"/>
  <c r="P2474" i="1"/>
  <c r="O2474" i="1"/>
  <c r="R2474" i="1" s="1"/>
  <c r="Q2473" i="1"/>
  <c r="P2473" i="1"/>
  <c r="O2473" i="1"/>
  <c r="R2473" i="1" s="1"/>
  <c r="Q2472" i="1"/>
  <c r="P2472" i="1"/>
  <c r="O2472" i="1"/>
  <c r="R2472" i="1" s="1"/>
  <c r="Q2471" i="1"/>
  <c r="P2471" i="1"/>
  <c r="O2471" i="1"/>
  <c r="R2471" i="1" s="1"/>
  <c r="Q2470" i="1"/>
  <c r="P2470" i="1"/>
  <c r="O2470" i="1"/>
  <c r="R2470" i="1" s="1"/>
  <c r="Q2469" i="1"/>
  <c r="P2469" i="1"/>
  <c r="O2469" i="1"/>
  <c r="R2469" i="1" s="1"/>
  <c r="Q2468" i="1"/>
  <c r="P2468" i="1"/>
  <c r="O2468" i="1"/>
  <c r="R2468" i="1" s="1"/>
  <c r="Q2467" i="1"/>
  <c r="P2467" i="1"/>
  <c r="O2467" i="1"/>
  <c r="R2467" i="1" s="1"/>
  <c r="Q2466" i="1"/>
  <c r="P2466" i="1"/>
  <c r="O2466" i="1"/>
  <c r="R2466" i="1" s="1"/>
  <c r="Q2465" i="1"/>
  <c r="P2465" i="1"/>
  <c r="O2465" i="1"/>
  <c r="R2465" i="1" s="1"/>
  <c r="Q2464" i="1"/>
  <c r="P2464" i="1"/>
  <c r="O2464" i="1"/>
  <c r="R2464" i="1" s="1"/>
  <c r="Q2463" i="1"/>
  <c r="P2463" i="1"/>
  <c r="O2463" i="1"/>
  <c r="R2463" i="1" s="1"/>
  <c r="Q2462" i="1"/>
  <c r="P2462" i="1"/>
  <c r="O2462" i="1"/>
  <c r="R2462" i="1" s="1"/>
  <c r="Q2461" i="1"/>
  <c r="P2461" i="1"/>
  <c r="O2461" i="1"/>
  <c r="R2461" i="1" s="1"/>
  <c r="Q2460" i="1"/>
  <c r="P2460" i="1"/>
  <c r="O2460" i="1"/>
  <c r="R2460" i="1" s="1"/>
  <c r="Q2459" i="1"/>
  <c r="P2459" i="1"/>
  <c r="O2459" i="1"/>
  <c r="R2459" i="1" s="1"/>
  <c r="Q2458" i="1"/>
  <c r="P2458" i="1"/>
  <c r="O2458" i="1"/>
  <c r="R2458" i="1" s="1"/>
  <c r="Q2457" i="1"/>
  <c r="P2457" i="1"/>
  <c r="O2457" i="1"/>
  <c r="R2457" i="1" s="1"/>
  <c r="Q2456" i="1"/>
  <c r="P2456" i="1"/>
  <c r="O2456" i="1"/>
  <c r="R2456" i="1" s="1"/>
  <c r="Q2455" i="1"/>
  <c r="P2455" i="1"/>
  <c r="O2455" i="1"/>
  <c r="R2455" i="1" s="1"/>
  <c r="Q2454" i="1"/>
  <c r="P2454" i="1"/>
  <c r="O2454" i="1"/>
  <c r="R2454" i="1" s="1"/>
  <c r="Q2453" i="1"/>
  <c r="P2453" i="1"/>
  <c r="O2453" i="1"/>
  <c r="R2453" i="1" s="1"/>
  <c r="Q2452" i="1"/>
  <c r="P2452" i="1"/>
  <c r="O2452" i="1"/>
  <c r="R2452" i="1" s="1"/>
  <c r="Q2451" i="1"/>
  <c r="P2451" i="1"/>
  <c r="O2451" i="1"/>
  <c r="R2451" i="1" s="1"/>
  <c r="Q2450" i="1"/>
  <c r="P2450" i="1"/>
  <c r="O2450" i="1"/>
  <c r="R2450" i="1" s="1"/>
  <c r="Q2449" i="1"/>
  <c r="P2449" i="1"/>
  <c r="O2449" i="1"/>
  <c r="R2449" i="1" s="1"/>
  <c r="Q2448" i="1"/>
  <c r="P2448" i="1"/>
  <c r="O2448" i="1"/>
  <c r="R2448" i="1" s="1"/>
  <c r="Q2447" i="1"/>
  <c r="P2447" i="1"/>
  <c r="O2447" i="1"/>
  <c r="R2447" i="1" s="1"/>
  <c r="Q2446" i="1"/>
  <c r="P2446" i="1"/>
  <c r="O2446" i="1"/>
  <c r="R2446" i="1" s="1"/>
  <c r="Q2445" i="1"/>
  <c r="P2445" i="1"/>
  <c r="O2445" i="1"/>
  <c r="R2445" i="1" s="1"/>
  <c r="Q2444" i="1"/>
  <c r="P2444" i="1"/>
  <c r="O2444" i="1"/>
  <c r="R2444" i="1" s="1"/>
  <c r="Q2443" i="1"/>
  <c r="P2443" i="1"/>
  <c r="O2443" i="1"/>
  <c r="R2443" i="1" s="1"/>
  <c r="Q2442" i="1"/>
  <c r="P2442" i="1"/>
  <c r="O2442" i="1"/>
  <c r="R2442" i="1" s="1"/>
  <c r="Q2441" i="1"/>
  <c r="P2441" i="1"/>
  <c r="O2441" i="1"/>
  <c r="R2441" i="1" s="1"/>
  <c r="Q2440" i="1"/>
  <c r="P2440" i="1"/>
  <c r="O2440" i="1"/>
  <c r="R2440" i="1" s="1"/>
  <c r="Q2439" i="1"/>
  <c r="P2439" i="1"/>
  <c r="O2439" i="1"/>
  <c r="R2439" i="1" s="1"/>
  <c r="Q2438" i="1"/>
  <c r="P2438" i="1"/>
  <c r="O2438" i="1"/>
  <c r="R2438" i="1" s="1"/>
  <c r="Q2437" i="1"/>
  <c r="P2437" i="1"/>
  <c r="O2437" i="1"/>
  <c r="R2437" i="1" s="1"/>
  <c r="Q2436" i="1"/>
  <c r="P2436" i="1"/>
  <c r="O2436" i="1"/>
  <c r="R2436" i="1" s="1"/>
  <c r="Q2435" i="1"/>
  <c r="P2435" i="1"/>
  <c r="O2435" i="1"/>
  <c r="R2435" i="1" s="1"/>
  <c r="Q2434" i="1"/>
  <c r="P2434" i="1"/>
  <c r="O2434" i="1"/>
  <c r="R2434" i="1" s="1"/>
  <c r="Q2433" i="1"/>
  <c r="P2433" i="1"/>
  <c r="O2433" i="1"/>
  <c r="R2433" i="1" s="1"/>
  <c r="Q2432" i="1"/>
  <c r="P2432" i="1"/>
  <c r="O2432" i="1"/>
  <c r="R2432" i="1" s="1"/>
  <c r="Q2431" i="1"/>
  <c r="P2431" i="1"/>
  <c r="O2431" i="1"/>
  <c r="R2431" i="1" s="1"/>
  <c r="Q2430" i="1"/>
  <c r="P2430" i="1"/>
  <c r="O2430" i="1"/>
  <c r="R2430" i="1" s="1"/>
  <c r="Q2429" i="1"/>
  <c r="P2429" i="1"/>
  <c r="O2429" i="1"/>
  <c r="R2429" i="1" s="1"/>
  <c r="Q2428" i="1"/>
  <c r="P2428" i="1"/>
  <c r="O2428" i="1"/>
  <c r="R2428" i="1" s="1"/>
  <c r="Q2427" i="1"/>
  <c r="P2427" i="1"/>
  <c r="O2427" i="1"/>
  <c r="R2427" i="1" s="1"/>
  <c r="Q2426" i="1"/>
  <c r="P2426" i="1"/>
  <c r="O2426" i="1"/>
  <c r="R2426" i="1" s="1"/>
  <c r="Q2425" i="1"/>
  <c r="P2425" i="1"/>
  <c r="O2425" i="1"/>
  <c r="R2425" i="1" s="1"/>
  <c r="Q2424" i="1"/>
  <c r="P2424" i="1"/>
  <c r="O2424" i="1"/>
  <c r="R2424" i="1" s="1"/>
  <c r="Q2423" i="1"/>
  <c r="P2423" i="1"/>
  <c r="O2423" i="1"/>
  <c r="R2423" i="1" s="1"/>
  <c r="Q2422" i="1"/>
  <c r="P2422" i="1"/>
  <c r="O2422" i="1"/>
  <c r="R2422" i="1" s="1"/>
  <c r="Q2421" i="1"/>
  <c r="P2421" i="1"/>
  <c r="O2421" i="1"/>
  <c r="R2421" i="1" s="1"/>
  <c r="Q2420" i="1"/>
  <c r="P2420" i="1"/>
  <c r="O2420" i="1"/>
  <c r="R2420" i="1" s="1"/>
  <c r="Q2419" i="1"/>
  <c r="P2419" i="1"/>
  <c r="O2419" i="1"/>
  <c r="R2419" i="1" s="1"/>
  <c r="Q2418" i="1"/>
  <c r="P2418" i="1"/>
  <c r="O2418" i="1"/>
  <c r="R2418" i="1" s="1"/>
  <c r="Q2417" i="1"/>
  <c r="P2417" i="1"/>
  <c r="O2417" i="1"/>
  <c r="R2417" i="1" s="1"/>
  <c r="Q2416" i="1"/>
  <c r="P2416" i="1"/>
  <c r="O2416" i="1"/>
  <c r="R2416" i="1" s="1"/>
  <c r="Q2415" i="1"/>
  <c r="P2415" i="1"/>
  <c r="O2415" i="1"/>
  <c r="R2415" i="1" s="1"/>
  <c r="Q2414" i="1"/>
  <c r="P2414" i="1"/>
  <c r="O2414" i="1"/>
  <c r="R2414" i="1" s="1"/>
  <c r="Q2413" i="1"/>
  <c r="P2413" i="1"/>
  <c r="O2413" i="1"/>
  <c r="R2413" i="1" s="1"/>
  <c r="Q2412" i="1"/>
  <c r="P2412" i="1"/>
  <c r="O2412" i="1"/>
  <c r="R2412" i="1" s="1"/>
  <c r="Q2411" i="1"/>
  <c r="P2411" i="1"/>
  <c r="O2411" i="1"/>
  <c r="R2411" i="1" s="1"/>
  <c r="Q2410" i="1"/>
  <c r="P2410" i="1"/>
  <c r="O2410" i="1"/>
  <c r="R2410" i="1" s="1"/>
  <c r="Q2409" i="1"/>
  <c r="P2409" i="1"/>
  <c r="O2409" i="1"/>
  <c r="R2409" i="1" s="1"/>
  <c r="Q2408" i="1"/>
  <c r="P2408" i="1"/>
  <c r="O2408" i="1"/>
  <c r="R2408" i="1" s="1"/>
  <c r="Q2407" i="1"/>
  <c r="P2407" i="1"/>
  <c r="O2407" i="1"/>
  <c r="R2407" i="1" s="1"/>
  <c r="Q2406" i="1"/>
  <c r="P2406" i="1"/>
  <c r="O2406" i="1"/>
  <c r="R2406" i="1" s="1"/>
  <c r="Q2405" i="1"/>
  <c r="P2405" i="1"/>
  <c r="O2405" i="1"/>
  <c r="R2405" i="1" s="1"/>
  <c r="Q2404" i="1"/>
  <c r="P2404" i="1"/>
  <c r="O2404" i="1"/>
  <c r="R2404" i="1" s="1"/>
  <c r="Q2403" i="1"/>
  <c r="P2403" i="1"/>
  <c r="O2403" i="1"/>
  <c r="R2403" i="1" s="1"/>
  <c r="Q2402" i="1"/>
  <c r="P2402" i="1"/>
  <c r="O2402" i="1"/>
  <c r="R2402" i="1" s="1"/>
  <c r="Q2401" i="1"/>
  <c r="P2401" i="1"/>
  <c r="O2401" i="1"/>
  <c r="R2401" i="1" s="1"/>
  <c r="Q2400" i="1"/>
  <c r="P2400" i="1"/>
  <c r="O2400" i="1"/>
  <c r="R2400" i="1" s="1"/>
  <c r="Q2399" i="1"/>
  <c r="P2399" i="1"/>
  <c r="O2399" i="1"/>
  <c r="R2399" i="1" s="1"/>
  <c r="Q2398" i="1"/>
  <c r="P2398" i="1"/>
  <c r="O2398" i="1"/>
  <c r="R2398" i="1" s="1"/>
  <c r="Q2397" i="1"/>
  <c r="P2397" i="1"/>
  <c r="O2397" i="1"/>
  <c r="R2397" i="1" s="1"/>
  <c r="Q2396" i="1"/>
  <c r="P2396" i="1"/>
  <c r="O2396" i="1"/>
  <c r="R2396" i="1" s="1"/>
  <c r="Q2395" i="1"/>
  <c r="P2395" i="1"/>
  <c r="O2395" i="1"/>
  <c r="R2395" i="1" s="1"/>
  <c r="Q2394" i="1"/>
  <c r="P2394" i="1"/>
  <c r="O2394" i="1"/>
  <c r="R2394" i="1" s="1"/>
  <c r="Q2393" i="1"/>
  <c r="P2393" i="1"/>
  <c r="O2393" i="1"/>
  <c r="R2393" i="1" s="1"/>
  <c r="Q2392" i="1"/>
  <c r="P2392" i="1"/>
  <c r="O2392" i="1"/>
  <c r="R2392" i="1" s="1"/>
  <c r="Q2391" i="1"/>
  <c r="P2391" i="1"/>
  <c r="O2391" i="1"/>
  <c r="R2391" i="1" s="1"/>
  <c r="Q2390" i="1"/>
  <c r="P2390" i="1"/>
  <c r="O2390" i="1"/>
  <c r="R2390" i="1" s="1"/>
  <c r="Q2389" i="1"/>
  <c r="P2389" i="1"/>
  <c r="O2389" i="1"/>
  <c r="R2389" i="1" s="1"/>
  <c r="Q2388" i="1"/>
  <c r="P2388" i="1"/>
  <c r="O2388" i="1"/>
  <c r="R2388" i="1" s="1"/>
  <c r="Q2387" i="1"/>
  <c r="P2387" i="1"/>
  <c r="O2387" i="1"/>
  <c r="R2387" i="1" s="1"/>
  <c r="Q2386" i="1"/>
  <c r="P2386" i="1"/>
  <c r="O2386" i="1"/>
  <c r="R2386" i="1" s="1"/>
  <c r="Q2385" i="1"/>
  <c r="P2385" i="1"/>
  <c r="O2385" i="1"/>
  <c r="R2385" i="1" s="1"/>
  <c r="Q2384" i="1"/>
  <c r="P2384" i="1"/>
  <c r="O2384" i="1"/>
  <c r="R2384" i="1" s="1"/>
  <c r="Q2383" i="1"/>
  <c r="P2383" i="1"/>
  <c r="O2383" i="1"/>
  <c r="R2383" i="1" s="1"/>
  <c r="Q2382" i="1"/>
  <c r="P2382" i="1"/>
  <c r="O2382" i="1"/>
  <c r="R2382" i="1" s="1"/>
  <c r="Q2381" i="1"/>
  <c r="P2381" i="1"/>
  <c r="O2381" i="1"/>
  <c r="R2381" i="1" s="1"/>
  <c r="Q2380" i="1"/>
  <c r="P2380" i="1"/>
  <c r="O2380" i="1"/>
  <c r="R2380" i="1" s="1"/>
  <c r="Q2379" i="1"/>
  <c r="P2379" i="1"/>
  <c r="O2379" i="1"/>
  <c r="R2379" i="1" s="1"/>
  <c r="Q2378" i="1"/>
  <c r="P2378" i="1"/>
  <c r="O2378" i="1"/>
  <c r="R2378" i="1" s="1"/>
  <c r="Q2377" i="1"/>
  <c r="P2377" i="1"/>
  <c r="O2377" i="1"/>
  <c r="R2377" i="1" s="1"/>
  <c r="Q2376" i="1"/>
  <c r="P2376" i="1"/>
  <c r="O2376" i="1"/>
  <c r="R2376" i="1" s="1"/>
  <c r="Q2375" i="1"/>
  <c r="P2375" i="1"/>
  <c r="O2375" i="1"/>
  <c r="R2375" i="1" s="1"/>
  <c r="Q2374" i="1"/>
  <c r="P2374" i="1"/>
  <c r="O2374" i="1"/>
  <c r="R2374" i="1" s="1"/>
  <c r="Q2373" i="1"/>
  <c r="P2373" i="1"/>
  <c r="O2373" i="1"/>
  <c r="R2373" i="1" s="1"/>
  <c r="Q2372" i="1"/>
  <c r="P2372" i="1"/>
  <c r="O2372" i="1"/>
  <c r="R2372" i="1" s="1"/>
  <c r="Q2371" i="1"/>
  <c r="P2371" i="1"/>
  <c r="O2371" i="1"/>
  <c r="R2371" i="1" s="1"/>
  <c r="Q2370" i="1"/>
  <c r="P2370" i="1"/>
  <c r="O2370" i="1"/>
  <c r="R2370" i="1" s="1"/>
  <c r="Q2369" i="1"/>
  <c r="P2369" i="1"/>
  <c r="O2369" i="1"/>
  <c r="R2369" i="1" s="1"/>
  <c r="Q2368" i="1"/>
  <c r="P2368" i="1"/>
  <c r="O2368" i="1"/>
  <c r="R2368" i="1" s="1"/>
  <c r="Q2367" i="1"/>
  <c r="P2367" i="1"/>
  <c r="O2367" i="1"/>
  <c r="R2367" i="1" s="1"/>
  <c r="Q2366" i="1"/>
  <c r="P2366" i="1"/>
  <c r="O2366" i="1"/>
  <c r="R2366" i="1" s="1"/>
  <c r="Q2365" i="1"/>
  <c r="P2365" i="1"/>
  <c r="O2365" i="1"/>
  <c r="R2365" i="1" s="1"/>
  <c r="Q2364" i="1"/>
  <c r="P2364" i="1"/>
  <c r="O2364" i="1"/>
  <c r="R2364" i="1" s="1"/>
  <c r="Q2363" i="1"/>
  <c r="P2363" i="1"/>
  <c r="O2363" i="1"/>
  <c r="R2363" i="1" s="1"/>
  <c r="Q2362" i="1"/>
  <c r="P2362" i="1"/>
  <c r="O2362" i="1"/>
  <c r="R2362" i="1" s="1"/>
  <c r="Q2361" i="1"/>
  <c r="P2361" i="1"/>
  <c r="O2361" i="1"/>
  <c r="R2361" i="1" s="1"/>
  <c r="Q2360" i="1"/>
  <c r="P2360" i="1"/>
  <c r="O2360" i="1"/>
  <c r="R2360" i="1" s="1"/>
  <c r="Q2359" i="1"/>
  <c r="P2359" i="1"/>
  <c r="O2359" i="1"/>
  <c r="R2359" i="1" s="1"/>
  <c r="Q2358" i="1"/>
  <c r="P2358" i="1"/>
  <c r="O2358" i="1"/>
  <c r="R2358" i="1" s="1"/>
  <c r="Q2357" i="1"/>
  <c r="P2357" i="1"/>
  <c r="O2357" i="1"/>
  <c r="R2357" i="1" s="1"/>
  <c r="Q2356" i="1"/>
  <c r="P2356" i="1"/>
  <c r="O2356" i="1"/>
  <c r="R2356" i="1" s="1"/>
  <c r="Q2355" i="1"/>
  <c r="P2355" i="1"/>
  <c r="O2355" i="1"/>
  <c r="R2355" i="1" s="1"/>
  <c r="Q2354" i="1"/>
  <c r="P2354" i="1"/>
  <c r="O2354" i="1"/>
  <c r="R2354" i="1" s="1"/>
  <c r="Q2353" i="1"/>
  <c r="P2353" i="1"/>
  <c r="O2353" i="1"/>
  <c r="R2353" i="1" s="1"/>
  <c r="Q2352" i="1"/>
  <c r="P2352" i="1"/>
  <c r="O2352" i="1"/>
  <c r="R2352" i="1" s="1"/>
  <c r="Q2351" i="1"/>
  <c r="P2351" i="1"/>
  <c r="O2351" i="1"/>
  <c r="R2351" i="1" s="1"/>
  <c r="Q2350" i="1"/>
  <c r="P2350" i="1"/>
  <c r="O2350" i="1"/>
  <c r="R2350" i="1" s="1"/>
  <c r="Q2349" i="1"/>
  <c r="P2349" i="1"/>
  <c r="O2349" i="1"/>
  <c r="R2349" i="1" s="1"/>
  <c r="Q2348" i="1"/>
  <c r="P2348" i="1"/>
  <c r="O2348" i="1"/>
  <c r="R2348" i="1" s="1"/>
  <c r="Q2347" i="1"/>
  <c r="P2347" i="1"/>
  <c r="O2347" i="1"/>
  <c r="R2347" i="1" s="1"/>
  <c r="Q2346" i="1"/>
  <c r="P2346" i="1"/>
  <c r="O2346" i="1"/>
  <c r="R2346" i="1" s="1"/>
  <c r="Q2345" i="1"/>
  <c r="P2345" i="1"/>
  <c r="O2345" i="1"/>
  <c r="R2345" i="1" s="1"/>
  <c r="Q2344" i="1"/>
  <c r="P2344" i="1"/>
  <c r="O2344" i="1"/>
  <c r="R2344" i="1" s="1"/>
  <c r="Q2343" i="1"/>
  <c r="P2343" i="1"/>
  <c r="O2343" i="1"/>
  <c r="R2343" i="1" s="1"/>
  <c r="Q2342" i="1"/>
  <c r="P2342" i="1"/>
  <c r="O2342" i="1"/>
  <c r="R2342" i="1" s="1"/>
  <c r="Q2341" i="1"/>
  <c r="P2341" i="1"/>
  <c r="O2341" i="1"/>
  <c r="R2341" i="1" s="1"/>
  <c r="Q2340" i="1"/>
  <c r="P2340" i="1"/>
  <c r="O2340" i="1"/>
  <c r="R2340" i="1" s="1"/>
  <c r="Q2339" i="1"/>
  <c r="P2339" i="1"/>
  <c r="O2339" i="1"/>
  <c r="R2339" i="1" s="1"/>
  <c r="Q2338" i="1"/>
  <c r="P2338" i="1"/>
  <c r="O2338" i="1"/>
  <c r="R2338" i="1" s="1"/>
  <c r="Q2337" i="1"/>
  <c r="P2337" i="1"/>
  <c r="O2337" i="1"/>
  <c r="R2337" i="1" s="1"/>
  <c r="Q2336" i="1"/>
  <c r="P2336" i="1"/>
  <c r="O2336" i="1"/>
  <c r="R2336" i="1" s="1"/>
  <c r="Q2335" i="1"/>
  <c r="P2335" i="1"/>
  <c r="O2335" i="1"/>
  <c r="R2335" i="1" s="1"/>
  <c r="Q2334" i="1"/>
  <c r="P2334" i="1"/>
  <c r="O2334" i="1"/>
  <c r="R2334" i="1" s="1"/>
  <c r="Q2333" i="1"/>
  <c r="P2333" i="1"/>
  <c r="O2333" i="1"/>
  <c r="R2333" i="1" s="1"/>
  <c r="Q2332" i="1"/>
  <c r="P2332" i="1"/>
  <c r="O2332" i="1"/>
  <c r="R2332" i="1" s="1"/>
  <c r="Q2331" i="1"/>
  <c r="P2331" i="1"/>
  <c r="O2331" i="1"/>
  <c r="R2331" i="1" s="1"/>
  <c r="Q2330" i="1"/>
  <c r="P2330" i="1"/>
  <c r="O2330" i="1"/>
  <c r="R2330" i="1" s="1"/>
  <c r="Q2329" i="1"/>
  <c r="P2329" i="1"/>
  <c r="O2329" i="1"/>
  <c r="R2329" i="1" s="1"/>
  <c r="Q2328" i="1"/>
  <c r="P2328" i="1"/>
  <c r="O2328" i="1"/>
  <c r="R2328" i="1" s="1"/>
  <c r="Q2327" i="1"/>
  <c r="P2327" i="1"/>
  <c r="O2327" i="1"/>
  <c r="R2327" i="1" s="1"/>
  <c r="Q2326" i="1"/>
  <c r="P2326" i="1"/>
  <c r="O2326" i="1"/>
  <c r="R2326" i="1" s="1"/>
  <c r="Q2325" i="1"/>
  <c r="P2325" i="1"/>
  <c r="O2325" i="1"/>
  <c r="R2325" i="1" s="1"/>
  <c r="Q2324" i="1"/>
  <c r="P2324" i="1"/>
  <c r="O2324" i="1"/>
  <c r="R2324" i="1" s="1"/>
  <c r="Q2323" i="1"/>
  <c r="P2323" i="1"/>
  <c r="O2323" i="1"/>
  <c r="R2323" i="1" s="1"/>
  <c r="Q2322" i="1"/>
  <c r="P2322" i="1"/>
  <c r="O2322" i="1"/>
  <c r="R2322" i="1" s="1"/>
  <c r="Q2321" i="1"/>
  <c r="P2321" i="1"/>
  <c r="O2321" i="1"/>
  <c r="R2321" i="1" s="1"/>
  <c r="Q2320" i="1"/>
  <c r="P2320" i="1"/>
  <c r="O2320" i="1"/>
  <c r="R2320" i="1" s="1"/>
  <c r="Q2319" i="1"/>
  <c r="P2319" i="1"/>
  <c r="O2319" i="1"/>
  <c r="R2319" i="1" s="1"/>
  <c r="Q2318" i="1"/>
  <c r="P2318" i="1"/>
  <c r="O2318" i="1"/>
  <c r="R2318" i="1" s="1"/>
  <c r="Q2317" i="1"/>
  <c r="P2317" i="1"/>
  <c r="O2317" i="1"/>
  <c r="R2317" i="1" s="1"/>
  <c r="Q2316" i="1"/>
  <c r="P2316" i="1"/>
  <c r="O2316" i="1"/>
  <c r="R2316" i="1" s="1"/>
  <c r="Q2315" i="1"/>
  <c r="P2315" i="1"/>
  <c r="O2315" i="1"/>
  <c r="R2315" i="1" s="1"/>
  <c r="Q2314" i="1"/>
  <c r="P2314" i="1"/>
  <c r="O2314" i="1"/>
  <c r="R2314" i="1" s="1"/>
  <c r="Q2313" i="1"/>
  <c r="P2313" i="1"/>
  <c r="O2313" i="1"/>
  <c r="R2313" i="1" s="1"/>
  <c r="Q2312" i="1"/>
  <c r="P2312" i="1"/>
  <c r="O2312" i="1"/>
  <c r="R2312" i="1" s="1"/>
  <c r="Q2311" i="1"/>
  <c r="P2311" i="1"/>
  <c r="O2311" i="1"/>
  <c r="R2311" i="1" s="1"/>
  <c r="Q2310" i="1"/>
  <c r="P2310" i="1"/>
  <c r="O2310" i="1"/>
  <c r="R2310" i="1" s="1"/>
  <c r="Q2309" i="1"/>
  <c r="P2309" i="1"/>
  <c r="O2309" i="1"/>
  <c r="R2309" i="1" s="1"/>
  <c r="Q2308" i="1"/>
  <c r="P2308" i="1"/>
  <c r="O2308" i="1"/>
  <c r="R2308" i="1" s="1"/>
  <c r="Q2307" i="1"/>
  <c r="P2307" i="1"/>
  <c r="O2307" i="1"/>
  <c r="R2307" i="1" s="1"/>
  <c r="Q2306" i="1"/>
  <c r="P2306" i="1"/>
  <c r="O2306" i="1"/>
  <c r="R2306" i="1" s="1"/>
  <c r="Q2305" i="1"/>
  <c r="P2305" i="1"/>
  <c r="O2305" i="1"/>
  <c r="R2305" i="1" s="1"/>
  <c r="Q2304" i="1"/>
  <c r="P2304" i="1"/>
  <c r="O2304" i="1"/>
  <c r="R2304" i="1" s="1"/>
  <c r="Q2303" i="1"/>
  <c r="P2303" i="1"/>
  <c r="O2303" i="1"/>
  <c r="R2303" i="1" s="1"/>
  <c r="Q2302" i="1"/>
  <c r="P2302" i="1"/>
  <c r="O2302" i="1"/>
  <c r="R2302" i="1" s="1"/>
  <c r="Q2301" i="1"/>
  <c r="P2301" i="1"/>
  <c r="O2301" i="1"/>
  <c r="R2301" i="1" s="1"/>
  <c r="Q2300" i="1"/>
  <c r="P2300" i="1"/>
  <c r="O2300" i="1"/>
  <c r="R2300" i="1" s="1"/>
  <c r="Q2299" i="1"/>
  <c r="P2299" i="1"/>
  <c r="O2299" i="1"/>
  <c r="R2299" i="1" s="1"/>
  <c r="Q2298" i="1"/>
  <c r="P2298" i="1"/>
  <c r="O2298" i="1"/>
  <c r="R2298" i="1" s="1"/>
  <c r="Q2297" i="1"/>
  <c r="P2297" i="1"/>
  <c r="O2297" i="1"/>
  <c r="R2297" i="1" s="1"/>
  <c r="Q2296" i="1"/>
  <c r="P2296" i="1"/>
  <c r="O2296" i="1"/>
  <c r="R2296" i="1" s="1"/>
  <c r="Q2295" i="1"/>
  <c r="P2295" i="1"/>
  <c r="O2295" i="1"/>
  <c r="R2295" i="1" s="1"/>
  <c r="Q2294" i="1"/>
  <c r="P2294" i="1"/>
  <c r="O2294" i="1"/>
  <c r="R2294" i="1" s="1"/>
  <c r="Q2293" i="1"/>
  <c r="P2293" i="1"/>
  <c r="O2293" i="1"/>
  <c r="R2293" i="1" s="1"/>
  <c r="Q2292" i="1"/>
  <c r="P2292" i="1"/>
  <c r="O2292" i="1"/>
  <c r="R2292" i="1" s="1"/>
  <c r="Q2291" i="1"/>
  <c r="P2291" i="1"/>
  <c r="O2291" i="1"/>
  <c r="R2291" i="1" s="1"/>
  <c r="Q2290" i="1"/>
  <c r="P2290" i="1"/>
  <c r="O2290" i="1"/>
  <c r="R2290" i="1" s="1"/>
  <c r="Q2289" i="1"/>
  <c r="P2289" i="1"/>
  <c r="O2289" i="1"/>
  <c r="R2289" i="1" s="1"/>
  <c r="Q2288" i="1"/>
  <c r="P2288" i="1"/>
  <c r="O2288" i="1"/>
  <c r="R2288" i="1" s="1"/>
  <c r="Q2287" i="1"/>
  <c r="P2287" i="1"/>
  <c r="O2287" i="1"/>
  <c r="R2287" i="1" s="1"/>
  <c r="Q2286" i="1"/>
  <c r="P2286" i="1"/>
  <c r="O2286" i="1"/>
  <c r="R2286" i="1" s="1"/>
  <c r="Q2285" i="1"/>
  <c r="P2285" i="1"/>
  <c r="O2285" i="1"/>
  <c r="R2285" i="1" s="1"/>
  <c r="Q2284" i="1"/>
  <c r="P2284" i="1"/>
  <c r="O2284" i="1"/>
  <c r="R2284" i="1" s="1"/>
  <c r="Q2283" i="1"/>
  <c r="P2283" i="1"/>
  <c r="O2283" i="1"/>
  <c r="R2283" i="1" s="1"/>
  <c r="Q2282" i="1"/>
  <c r="P2282" i="1"/>
  <c r="O2282" i="1"/>
  <c r="R2282" i="1" s="1"/>
  <c r="Q2281" i="1"/>
  <c r="P2281" i="1"/>
  <c r="O2281" i="1"/>
  <c r="R2281" i="1" s="1"/>
  <c r="Q2280" i="1"/>
  <c r="P2280" i="1"/>
  <c r="O2280" i="1"/>
  <c r="R2280" i="1" s="1"/>
  <c r="Q2279" i="1"/>
  <c r="P2279" i="1"/>
  <c r="O2279" i="1"/>
  <c r="R2279" i="1" s="1"/>
  <c r="Q2278" i="1"/>
  <c r="P2278" i="1"/>
  <c r="O2278" i="1"/>
  <c r="R2278" i="1" s="1"/>
  <c r="Q2277" i="1"/>
  <c r="P2277" i="1"/>
  <c r="O2277" i="1"/>
  <c r="R2277" i="1" s="1"/>
  <c r="Q2276" i="1"/>
  <c r="P2276" i="1"/>
  <c r="O2276" i="1"/>
  <c r="R2276" i="1" s="1"/>
  <c r="Q2275" i="1"/>
  <c r="P2275" i="1"/>
  <c r="O2275" i="1"/>
  <c r="R2275" i="1" s="1"/>
  <c r="Q2274" i="1"/>
  <c r="P2274" i="1"/>
  <c r="O2274" i="1"/>
  <c r="R2274" i="1" s="1"/>
  <c r="Q2273" i="1"/>
  <c r="P2273" i="1"/>
  <c r="O2273" i="1"/>
  <c r="R2273" i="1" s="1"/>
  <c r="Q2272" i="1"/>
  <c r="P2272" i="1"/>
  <c r="O2272" i="1"/>
  <c r="R2272" i="1" s="1"/>
  <c r="Q2271" i="1"/>
  <c r="P2271" i="1"/>
  <c r="O2271" i="1"/>
  <c r="R2271" i="1" s="1"/>
  <c r="Q2270" i="1"/>
  <c r="P2270" i="1"/>
  <c r="O2270" i="1"/>
  <c r="R2270" i="1" s="1"/>
  <c r="Q2269" i="1"/>
  <c r="P2269" i="1"/>
  <c r="O2269" i="1"/>
  <c r="R2269" i="1" s="1"/>
  <c r="Q2268" i="1"/>
  <c r="P2268" i="1"/>
  <c r="O2268" i="1"/>
  <c r="R2268" i="1" s="1"/>
  <c r="Q2267" i="1"/>
  <c r="P2267" i="1"/>
  <c r="O2267" i="1"/>
  <c r="R2267" i="1" s="1"/>
  <c r="Q2266" i="1"/>
  <c r="P2266" i="1"/>
  <c r="O2266" i="1"/>
  <c r="R2266" i="1" s="1"/>
  <c r="Q2265" i="1"/>
  <c r="P2265" i="1"/>
  <c r="O2265" i="1"/>
  <c r="R2265" i="1" s="1"/>
  <c r="Q2264" i="1"/>
  <c r="P2264" i="1"/>
  <c r="O2264" i="1"/>
  <c r="R2264" i="1" s="1"/>
  <c r="Q2263" i="1"/>
  <c r="P2263" i="1"/>
  <c r="O2263" i="1"/>
  <c r="R2263" i="1" s="1"/>
  <c r="Q2262" i="1"/>
  <c r="P2262" i="1"/>
  <c r="O2262" i="1"/>
  <c r="R2262" i="1" s="1"/>
  <c r="Q2261" i="1"/>
  <c r="P2261" i="1"/>
  <c r="O2261" i="1"/>
  <c r="R2261" i="1" s="1"/>
  <c r="Q2260" i="1"/>
  <c r="P2260" i="1"/>
  <c r="O2260" i="1"/>
  <c r="R2260" i="1" s="1"/>
  <c r="Q2259" i="1"/>
  <c r="P2259" i="1"/>
  <c r="O2259" i="1"/>
  <c r="R2259" i="1" s="1"/>
  <c r="Q2258" i="1"/>
  <c r="P2258" i="1"/>
  <c r="O2258" i="1"/>
  <c r="R2258" i="1" s="1"/>
  <c r="Q2257" i="1"/>
  <c r="P2257" i="1"/>
  <c r="O2257" i="1"/>
  <c r="R2257" i="1" s="1"/>
  <c r="Q2256" i="1"/>
  <c r="P2256" i="1"/>
  <c r="O2256" i="1"/>
  <c r="R2256" i="1" s="1"/>
  <c r="Q2255" i="1"/>
  <c r="P2255" i="1"/>
  <c r="O2255" i="1"/>
  <c r="R2255" i="1" s="1"/>
  <c r="Q2254" i="1"/>
  <c r="P2254" i="1"/>
  <c r="O2254" i="1"/>
  <c r="R2254" i="1" s="1"/>
  <c r="Q2253" i="1"/>
  <c r="P2253" i="1"/>
  <c r="O2253" i="1"/>
  <c r="R2253" i="1" s="1"/>
  <c r="Q2252" i="1"/>
  <c r="P2252" i="1"/>
  <c r="O2252" i="1"/>
  <c r="R2252" i="1" s="1"/>
  <c r="Q2251" i="1"/>
  <c r="P2251" i="1"/>
  <c r="O2251" i="1"/>
  <c r="R2251" i="1" s="1"/>
  <c r="Q2250" i="1"/>
  <c r="P2250" i="1"/>
  <c r="O2250" i="1"/>
  <c r="R2250" i="1" s="1"/>
  <c r="Q2249" i="1"/>
  <c r="P2249" i="1"/>
  <c r="O2249" i="1"/>
  <c r="R2249" i="1" s="1"/>
  <c r="Q2248" i="1"/>
  <c r="P2248" i="1"/>
  <c r="O2248" i="1"/>
  <c r="R2248" i="1" s="1"/>
  <c r="Q2247" i="1"/>
  <c r="P2247" i="1"/>
  <c r="O2247" i="1"/>
  <c r="R2247" i="1" s="1"/>
  <c r="Q2246" i="1"/>
  <c r="P2246" i="1"/>
  <c r="O2246" i="1"/>
  <c r="R2246" i="1" s="1"/>
  <c r="Q2245" i="1"/>
  <c r="P2245" i="1"/>
  <c r="O2245" i="1"/>
  <c r="R2245" i="1" s="1"/>
  <c r="Q2244" i="1"/>
  <c r="P2244" i="1"/>
  <c r="O2244" i="1"/>
  <c r="R2244" i="1" s="1"/>
  <c r="Q2243" i="1"/>
  <c r="P2243" i="1"/>
  <c r="O2243" i="1"/>
  <c r="R2243" i="1" s="1"/>
  <c r="Q2242" i="1"/>
  <c r="P2242" i="1"/>
  <c r="O2242" i="1"/>
  <c r="R2242" i="1" s="1"/>
  <c r="Q2241" i="1"/>
  <c r="P2241" i="1"/>
  <c r="O2241" i="1"/>
  <c r="R2241" i="1" s="1"/>
  <c r="Q2240" i="1"/>
  <c r="P2240" i="1"/>
  <c r="O2240" i="1"/>
  <c r="R2240" i="1" s="1"/>
  <c r="Q2239" i="1"/>
  <c r="P2239" i="1"/>
  <c r="O2239" i="1"/>
  <c r="R2239" i="1" s="1"/>
  <c r="Q2238" i="1"/>
  <c r="P2238" i="1"/>
  <c r="O2238" i="1"/>
  <c r="R2238" i="1" s="1"/>
  <c r="Q2237" i="1"/>
  <c r="P2237" i="1"/>
  <c r="O2237" i="1"/>
  <c r="R2237" i="1" s="1"/>
  <c r="Q2236" i="1"/>
  <c r="P2236" i="1"/>
  <c r="O2236" i="1"/>
  <c r="R2236" i="1" s="1"/>
  <c r="Q2235" i="1"/>
  <c r="P2235" i="1"/>
  <c r="O2235" i="1"/>
  <c r="R2235" i="1" s="1"/>
  <c r="Q2234" i="1"/>
  <c r="P2234" i="1"/>
  <c r="O2234" i="1"/>
  <c r="R2234" i="1" s="1"/>
  <c r="Q2233" i="1"/>
  <c r="P2233" i="1"/>
  <c r="O2233" i="1"/>
  <c r="R2233" i="1" s="1"/>
  <c r="Q2232" i="1"/>
  <c r="P2232" i="1"/>
  <c r="O2232" i="1"/>
  <c r="R2232" i="1" s="1"/>
  <c r="Q2231" i="1"/>
  <c r="P2231" i="1"/>
  <c r="O2231" i="1"/>
  <c r="R2231" i="1" s="1"/>
  <c r="Q2230" i="1"/>
  <c r="P2230" i="1"/>
  <c r="O2230" i="1"/>
  <c r="R2230" i="1" s="1"/>
  <c r="Q2229" i="1"/>
  <c r="P2229" i="1"/>
  <c r="O2229" i="1"/>
  <c r="R2229" i="1" s="1"/>
  <c r="Q2228" i="1"/>
  <c r="P2228" i="1"/>
  <c r="O2228" i="1"/>
  <c r="R2228" i="1" s="1"/>
  <c r="Q2227" i="1"/>
  <c r="P2227" i="1"/>
  <c r="O2227" i="1"/>
  <c r="R2227" i="1" s="1"/>
  <c r="Q2226" i="1"/>
  <c r="P2226" i="1"/>
  <c r="O2226" i="1"/>
  <c r="R2226" i="1" s="1"/>
  <c r="Q2225" i="1"/>
  <c r="P2225" i="1"/>
  <c r="O2225" i="1"/>
  <c r="R2225" i="1" s="1"/>
  <c r="Q2224" i="1"/>
  <c r="P2224" i="1"/>
  <c r="O2224" i="1"/>
  <c r="R2224" i="1" s="1"/>
  <c r="Q2223" i="1"/>
  <c r="P2223" i="1"/>
  <c r="O2223" i="1"/>
  <c r="R2223" i="1" s="1"/>
  <c r="Q2222" i="1"/>
  <c r="P2222" i="1"/>
  <c r="O2222" i="1"/>
  <c r="R2222" i="1" s="1"/>
  <c r="Q2221" i="1"/>
  <c r="P2221" i="1"/>
  <c r="O2221" i="1"/>
  <c r="R2221" i="1" s="1"/>
  <c r="Q2220" i="1"/>
  <c r="P2220" i="1"/>
  <c r="O2220" i="1"/>
  <c r="R2220" i="1" s="1"/>
  <c r="Q2219" i="1"/>
  <c r="P2219" i="1"/>
  <c r="O2219" i="1"/>
  <c r="R2219" i="1" s="1"/>
  <c r="Q2218" i="1"/>
  <c r="P2218" i="1"/>
  <c r="O2218" i="1"/>
  <c r="R2218" i="1" s="1"/>
  <c r="Q2217" i="1"/>
  <c r="P2217" i="1"/>
  <c r="O2217" i="1"/>
  <c r="R2217" i="1" s="1"/>
  <c r="Q2216" i="1"/>
  <c r="P2216" i="1"/>
  <c r="O2216" i="1"/>
  <c r="R2216" i="1" s="1"/>
  <c r="Q2215" i="1"/>
  <c r="P2215" i="1"/>
  <c r="O2215" i="1"/>
  <c r="R2215" i="1" s="1"/>
  <c r="Q2214" i="1"/>
  <c r="P2214" i="1"/>
  <c r="O2214" i="1"/>
  <c r="R2214" i="1" s="1"/>
  <c r="Q2213" i="1"/>
  <c r="P2213" i="1"/>
  <c r="O2213" i="1"/>
  <c r="R2213" i="1" s="1"/>
  <c r="Q2212" i="1"/>
  <c r="P2212" i="1"/>
  <c r="O2212" i="1"/>
  <c r="R2212" i="1" s="1"/>
  <c r="Q2211" i="1"/>
  <c r="P2211" i="1"/>
  <c r="O2211" i="1"/>
  <c r="R2211" i="1" s="1"/>
  <c r="Q2210" i="1"/>
  <c r="P2210" i="1"/>
  <c r="O2210" i="1"/>
  <c r="R2210" i="1" s="1"/>
  <c r="Q2209" i="1"/>
  <c r="P2209" i="1"/>
  <c r="O2209" i="1"/>
  <c r="R2209" i="1" s="1"/>
  <c r="Q2208" i="1"/>
  <c r="P2208" i="1"/>
  <c r="O2208" i="1"/>
  <c r="R2208" i="1" s="1"/>
  <c r="Q2207" i="1"/>
  <c r="P2207" i="1"/>
  <c r="O2207" i="1"/>
  <c r="R2207" i="1" s="1"/>
  <c r="Q2206" i="1"/>
  <c r="P2206" i="1"/>
  <c r="O2206" i="1"/>
  <c r="R2206" i="1" s="1"/>
  <c r="Q2205" i="1"/>
  <c r="P2205" i="1"/>
  <c r="O2205" i="1"/>
  <c r="R2205" i="1" s="1"/>
  <c r="Q2204" i="1"/>
  <c r="P2204" i="1"/>
  <c r="O2204" i="1"/>
  <c r="R2204" i="1" s="1"/>
  <c r="Q2203" i="1"/>
  <c r="P2203" i="1"/>
  <c r="O2203" i="1"/>
  <c r="R2203" i="1" s="1"/>
  <c r="Q2202" i="1"/>
  <c r="P2202" i="1"/>
  <c r="O2202" i="1"/>
  <c r="R2202" i="1" s="1"/>
  <c r="Q2201" i="1"/>
  <c r="P2201" i="1"/>
  <c r="O2201" i="1"/>
  <c r="R2201" i="1" s="1"/>
  <c r="Q2200" i="1"/>
  <c r="P2200" i="1"/>
  <c r="O2200" i="1"/>
  <c r="R2200" i="1" s="1"/>
  <c r="Q2199" i="1"/>
  <c r="P2199" i="1"/>
  <c r="O2199" i="1"/>
  <c r="R2199" i="1" s="1"/>
  <c r="Q2198" i="1"/>
  <c r="P2198" i="1"/>
  <c r="O2198" i="1"/>
  <c r="R2198" i="1" s="1"/>
  <c r="Q2197" i="1"/>
  <c r="P2197" i="1"/>
  <c r="O2197" i="1"/>
  <c r="R2197" i="1" s="1"/>
  <c r="Q2196" i="1"/>
  <c r="P2196" i="1"/>
  <c r="O2196" i="1"/>
  <c r="R2196" i="1" s="1"/>
  <c r="Q2195" i="1"/>
  <c r="P2195" i="1"/>
  <c r="O2195" i="1"/>
  <c r="R2195" i="1" s="1"/>
  <c r="Q2194" i="1"/>
  <c r="P2194" i="1"/>
  <c r="O2194" i="1"/>
  <c r="R2194" i="1" s="1"/>
  <c r="Q2193" i="1"/>
  <c r="P2193" i="1"/>
  <c r="O2193" i="1"/>
  <c r="R2193" i="1" s="1"/>
  <c r="Q2192" i="1"/>
  <c r="P2192" i="1"/>
  <c r="O2192" i="1"/>
  <c r="R2192" i="1" s="1"/>
  <c r="Q2191" i="1"/>
  <c r="P2191" i="1"/>
  <c r="O2191" i="1"/>
  <c r="R2191" i="1" s="1"/>
  <c r="Q2190" i="1"/>
  <c r="P2190" i="1"/>
  <c r="O2190" i="1"/>
  <c r="R2190" i="1" s="1"/>
  <c r="Q2189" i="1"/>
  <c r="P2189" i="1"/>
  <c r="O2189" i="1"/>
  <c r="R2189" i="1" s="1"/>
  <c r="Q2188" i="1"/>
  <c r="P2188" i="1"/>
  <c r="O2188" i="1"/>
  <c r="R2188" i="1" s="1"/>
  <c r="Q2187" i="1"/>
  <c r="P2187" i="1"/>
  <c r="O2187" i="1"/>
  <c r="R2187" i="1" s="1"/>
  <c r="Q2186" i="1"/>
  <c r="P2186" i="1"/>
  <c r="O2186" i="1"/>
  <c r="R2186" i="1" s="1"/>
  <c r="Q2185" i="1"/>
  <c r="P2185" i="1"/>
  <c r="O2185" i="1"/>
  <c r="R2185" i="1" s="1"/>
  <c r="Q2184" i="1"/>
  <c r="P2184" i="1"/>
  <c r="O2184" i="1"/>
  <c r="R2184" i="1" s="1"/>
  <c r="Q2183" i="1"/>
  <c r="P2183" i="1"/>
  <c r="O2183" i="1"/>
  <c r="R2183" i="1" s="1"/>
  <c r="Q2182" i="1"/>
  <c r="P2182" i="1"/>
  <c r="O2182" i="1"/>
  <c r="R2182" i="1" s="1"/>
  <c r="Q2181" i="1"/>
  <c r="P2181" i="1"/>
  <c r="O2181" i="1"/>
  <c r="R2181" i="1" s="1"/>
  <c r="Q2180" i="1"/>
  <c r="P2180" i="1"/>
  <c r="O2180" i="1"/>
  <c r="R2180" i="1" s="1"/>
  <c r="Q2179" i="1"/>
  <c r="P2179" i="1"/>
  <c r="O2179" i="1"/>
  <c r="R2179" i="1" s="1"/>
  <c r="Q2178" i="1"/>
  <c r="P2178" i="1"/>
  <c r="O2178" i="1"/>
  <c r="R2178" i="1" s="1"/>
  <c r="Q2177" i="1"/>
  <c r="P2177" i="1"/>
  <c r="O2177" i="1"/>
  <c r="R2177" i="1" s="1"/>
  <c r="Q2176" i="1"/>
  <c r="P2176" i="1"/>
  <c r="O2176" i="1"/>
  <c r="R2176" i="1" s="1"/>
  <c r="Q2175" i="1"/>
  <c r="P2175" i="1"/>
  <c r="O2175" i="1"/>
  <c r="R2175" i="1" s="1"/>
  <c r="Q2174" i="1"/>
  <c r="P2174" i="1"/>
  <c r="O2174" i="1"/>
  <c r="R2174" i="1" s="1"/>
  <c r="Q2173" i="1"/>
  <c r="P2173" i="1"/>
  <c r="O2173" i="1"/>
  <c r="R2173" i="1" s="1"/>
  <c r="Q2172" i="1"/>
  <c r="P2172" i="1"/>
  <c r="O2172" i="1"/>
  <c r="R2172" i="1" s="1"/>
  <c r="Q2171" i="1"/>
  <c r="P2171" i="1"/>
  <c r="O2171" i="1"/>
  <c r="R2171" i="1" s="1"/>
  <c r="Q2170" i="1"/>
  <c r="P2170" i="1"/>
  <c r="O2170" i="1"/>
  <c r="R2170" i="1" s="1"/>
  <c r="Q2169" i="1"/>
  <c r="P2169" i="1"/>
  <c r="O2169" i="1"/>
  <c r="R2169" i="1" s="1"/>
  <c r="Q2168" i="1"/>
  <c r="P2168" i="1"/>
  <c r="O2168" i="1"/>
  <c r="R2168" i="1" s="1"/>
  <c r="Q2167" i="1"/>
  <c r="P2167" i="1"/>
  <c r="O2167" i="1"/>
  <c r="R2167" i="1" s="1"/>
  <c r="Q2166" i="1"/>
  <c r="P2166" i="1"/>
  <c r="O2166" i="1"/>
  <c r="R2166" i="1" s="1"/>
  <c r="Q2165" i="1"/>
  <c r="P2165" i="1"/>
  <c r="O2165" i="1"/>
  <c r="R2165" i="1" s="1"/>
  <c r="Q2164" i="1"/>
  <c r="P2164" i="1"/>
  <c r="O2164" i="1"/>
  <c r="R2164" i="1" s="1"/>
  <c r="Q2163" i="1"/>
  <c r="P2163" i="1"/>
  <c r="O2163" i="1"/>
  <c r="R2163" i="1" s="1"/>
  <c r="Q2162" i="1"/>
  <c r="P2162" i="1"/>
  <c r="O2162" i="1"/>
  <c r="R2162" i="1" s="1"/>
  <c r="Q2161" i="1"/>
  <c r="P2161" i="1"/>
  <c r="O2161" i="1"/>
  <c r="R2161" i="1" s="1"/>
  <c r="Q2160" i="1"/>
  <c r="P2160" i="1"/>
  <c r="O2160" i="1"/>
  <c r="R2160" i="1" s="1"/>
  <c r="Q2159" i="1"/>
  <c r="P2159" i="1"/>
  <c r="O2159" i="1"/>
  <c r="R2159" i="1" s="1"/>
  <c r="Q2158" i="1"/>
  <c r="P2158" i="1"/>
  <c r="O2158" i="1"/>
  <c r="R2158" i="1" s="1"/>
  <c r="Q2157" i="1"/>
  <c r="P2157" i="1"/>
  <c r="O2157" i="1"/>
  <c r="R2157" i="1" s="1"/>
  <c r="Q2156" i="1"/>
  <c r="P2156" i="1"/>
  <c r="O2156" i="1"/>
  <c r="R2156" i="1" s="1"/>
  <c r="Q2155" i="1"/>
  <c r="P2155" i="1"/>
  <c r="O2155" i="1"/>
  <c r="R2155" i="1" s="1"/>
  <c r="Q2154" i="1"/>
  <c r="P2154" i="1"/>
  <c r="O2154" i="1"/>
  <c r="R2154" i="1" s="1"/>
  <c r="Q2153" i="1"/>
  <c r="P2153" i="1"/>
  <c r="O2153" i="1"/>
  <c r="R2153" i="1" s="1"/>
  <c r="Q2152" i="1"/>
  <c r="P2152" i="1"/>
  <c r="O2152" i="1"/>
  <c r="R2152" i="1" s="1"/>
  <c r="Q2151" i="1"/>
  <c r="P2151" i="1"/>
  <c r="O2151" i="1"/>
  <c r="R2151" i="1" s="1"/>
  <c r="Q2150" i="1"/>
  <c r="P2150" i="1"/>
  <c r="O2150" i="1"/>
  <c r="R2150" i="1" s="1"/>
  <c r="Q2149" i="1"/>
  <c r="P2149" i="1"/>
  <c r="O2149" i="1"/>
  <c r="R2149" i="1" s="1"/>
  <c r="Q2148" i="1"/>
  <c r="P2148" i="1"/>
  <c r="O2148" i="1"/>
  <c r="R2148" i="1" s="1"/>
  <c r="Q2147" i="1"/>
  <c r="P2147" i="1"/>
  <c r="O2147" i="1"/>
  <c r="R2147" i="1" s="1"/>
  <c r="Q2146" i="1"/>
  <c r="P2146" i="1"/>
  <c r="O2146" i="1"/>
  <c r="R2146" i="1" s="1"/>
  <c r="Q2145" i="1"/>
  <c r="P2145" i="1"/>
  <c r="O2145" i="1"/>
  <c r="R2145" i="1" s="1"/>
  <c r="Q2144" i="1"/>
  <c r="P2144" i="1"/>
  <c r="O2144" i="1"/>
  <c r="R2144" i="1" s="1"/>
  <c r="Q2143" i="1"/>
  <c r="P2143" i="1"/>
  <c r="O2143" i="1"/>
  <c r="R2143" i="1" s="1"/>
  <c r="Q2142" i="1"/>
  <c r="P2142" i="1"/>
  <c r="O2142" i="1"/>
  <c r="R2142" i="1" s="1"/>
  <c r="Q2141" i="1"/>
  <c r="P2141" i="1"/>
  <c r="O2141" i="1"/>
  <c r="R2141" i="1" s="1"/>
  <c r="Q2140" i="1"/>
  <c r="P2140" i="1"/>
  <c r="O2140" i="1"/>
  <c r="R2140" i="1" s="1"/>
  <c r="Q2139" i="1"/>
  <c r="P2139" i="1"/>
  <c r="O2139" i="1"/>
  <c r="R2139" i="1" s="1"/>
  <c r="Q2138" i="1"/>
  <c r="P2138" i="1"/>
  <c r="O2138" i="1"/>
  <c r="R2138" i="1" s="1"/>
  <c r="Q2137" i="1"/>
  <c r="P2137" i="1"/>
  <c r="O2137" i="1"/>
  <c r="R2137" i="1" s="1"/>
  <c r="Q2136" i="1"/>
  <c r="P2136" i="1"/>
  <c r="O2136" i="1"/>
  <c r="R2136" i="1" s="1"/>
  <c r="Q2135" i="1"/>
  <c r="P2135" i="1"/>
  <c r="O2135" i="1"/>
  <c r="R2135" i="1" s="1"/>
  <c r="Q2134" i="1"/>
  <c r="P2134" i="1"/>
  <c r="O2134" i="1"/>
  <c r="R2134" i="1" s="1"/>
  <c r="Q2133" i="1"/>
  <c r="P2133" i="1"/>
  <c r="O2133" i="1"/>
  <c r="R2133" i="1" s="1"/>
  <c r="Q2132" i="1"/>
  <c r="P2132" i="1"/>
  <c r="O2132" i="1"/>
  <c r="R2132" i="1" s="1"/>
  <c r="Q2131" i="1"/>
  <c r="P2131" i="1"/>
  <c r="O2131" i="1"/>
  <c r="R2131" i="1" s="1"/>
  <c r="Q2130" i="1"/>
  <c r="P2130" i="1"/>
  <c r="O2130" i="1"/>
  <c r="R2130" i="1" s="1"/>
  <c r="Q2129" i="1"/>
  <c r="P2129" i="1"/>
  <c r="O2129" i="1"/>
  <c r="R2129" i="1" s="1"/>
  <c r="Q2128" i="1"/>
  <c r="P2128" i="1"/>
  <c r="O2128" i="1"/>
  <c r="R2128" i="1" s="1"/>
  <c r="Q2127" i="1"/>
  <c r="P2127" i="1"/>
  <c r="O2127" i="1"/>
  <c r="R2127" i="1" s="1"/>
  <c r="Q2126" i="1"/>
  <c r="P2126" i="1"/>
  <c r="O2126" i="1"/>
  <c r="R2126" i="1" s="1"/>
  <c r="Q2125" i="1"/>
  <c r="P2125" i="1"/>
  <c r="O2125" i="1"/>
  <c r="R2125" i="1" s="1"/>
  <c r="Q2124" i="1"/>
  <c r="P2124" i="1"/>
  <c r="O2124" i="1"/>
  <c r="R2124" i="1" s="1"/>
  <c r="Q2123" i="1"/>
  <c r="P2123" i="1"/>
  <c r="O2123" i="1"/>
  <c r="R2123" i="1" s="1"/>
  <c r="Q2122" i="1"/>
  <c r="P2122" i="1"/>
  <c r="O2122" i="1"/>
  <c r="R2122" i="1" s="1"/>
  <c r="Q2121" i="1"/>
  <c r="P2121" i="1"/>
  <c r="O2121" i="1"/>
  <c r="R2121" i="1" s="1"/>
  <c r="Q2120" i="1"/>
  <c r="P2120" i="1"/>
  <c r="O2120" i="1"/>
  <c r="R2120" i="1" s="1"/>
  <c r="Q2119" i="1"/>
  <c r="P2119" i="1"/>
  <c r="O2119" i="1"/>
  <c r="R2119" i="1" s="1"/>
  <c r="Q2118" i="1"/>
  <c r="P2118" i="1"/>
  <c r="O2118" i="1"/>
  <c r="R2118" i="1" s="1"/>
  <c r="Q2117" i="1"/>
  <c r="P2117" i="1"/>
  <c r="O2117" i="1"/>
  <c r="R2117" i="1" s="1"/>
  <c r="Q2116" i="1"/>
  <c r="P2116" i="1"/>
  <c r="O2116" i="1"/>
  <c r="R2116" i="1" s="1"/>
  <c r="Q2115" i="1"/>
  <c r="P2115" i="1"/>
  <c r="O2115" i="1"/>
  <c r="R2115" i="1" s="1"/>
  <c r="Q2114" i="1"/>
  <c r="P2114" i="1"/>
  <c r="O2114" i="1"/>
  <c r="R2114" i="1" s="1"/>
  <c r="Q2113" i="1"/>
  <c r="P2113" i="1"/>
  <c r="O2113" i="1"/>
  <c r="R2113" i="1" s="1"/>
  <c r="Q2112" i="1"/>
  <c r="P2112" i="1"/>
  <c r="O2112" i="1"/>
  <c r="R2112" i="1" s="1"/>
  <c r="Q2111" i="1"/>
  <c r="P2111" i="1"/>
  <c r="O2111" i="1"/>
  <c r="R2111" i="1" s="1"/>
  <c r="Q2110" i="1"/>
  <c r="P2110" i="1"/>
  <c r="O2110" i="1"/>
  <c r="R2110" i="1" s="1"/>
  <c r="Q2109" i="1"/>
  <c r="P2109" i="1"/>
  <c r="O2109" i="1"/>
  <c r="R2109" i="1" s="1"/>
  <c r="Q2108" i="1"/>
  <c r="P2108" i="1"/>
  <c r="O2108" i="1"/>
  <c r="R2108" i="1" s="1"/>
  <c r="Q2107" i="1"/>
  <c r="P2107" i="1"/>
  <c r="O2107" i="1"/>
  <c r="R2107" i="1" s="1"/>
  <c r="Q2106" i="1"/>
  <c r="P2106" i="1"/>
  <c r="O2106" i="1"/>
  <c r="R2106" i="1" s="1"/>
  <c r="Q2105" i="1"/>
  <c r="P2105" i="1"/>
  <c r="O2105" i="1"/>
  <c r="R2105" i="1" s="1"/>
  <c r="Q2104" i="1"/>
  <c r="P2104" i="1"/>
  <c r="O2104" i="1"/>
  <c r="R2104" i="1" s="1"/>
  <c r="Q2103" i="1"/>
  <c r="P2103" i="1"/>
  <c r="O2103" i="1"/>
  <c r="R2103" i="1" s="1"/>
  <c r="Q2102" i="1"/>
  <c r="P2102" i="1"/>
  <c r="O2102" i="1"/>
  <c r="R2102" i="1" s="1"/>
  <c r="Q2101" i="1"/>
  <c r="P2101" i="1"/>
  <c r="O2101" i="1"/>
  <c r="R2101" i="1" s="1"/>
  <c r="Q2100" i="1"/>
  <c r="P2100" i="1"/>
  <c r="O2100" i="1"/>
  <c r="R2100" i="1" s="1"/>
  <c r="Q2099" i="1"/>
  <c r="P2099" i="1"/>
  <c r="O2099" i="1"/>
  <c r="R2099" i="1" s="1"/>
  <c r="Q2098" i="1"/>
  <c r="P2098" i="1"/>
  <c r="O2098" i="1"/>
  <c r="R2098" i="1" s="1"/>
  <c r="Q2097" i="1"/>
  <c r="P2097" i="1"/>
  <c r="O2097" i="1"/>
  <c r="R2097" i="1" s="1"/>
  <c r="Q2096" i="1"/>
  <c r="P2096" i="1"/>
  <c r="O2096" i="1"/>
  <c r="R2096" i="1" s="1"/>
  <c r="Q2095" i="1"/>
  <c r="P2095" i="1"/>
  <c r="O2095" i="1"/>
  <c r="R2095" i="1" s="1"/>
  <c r="Q2094" i="1"/>
  <c r="P2094" i="1"/>
  <c r="O2094" i="1"/>
  <c r="R2094" i="1" s="1"/>
  <c r="Q2093" i="1"/>
  <c r="P2093" i="1"/>
  <c r="O2093" i="1"/>
  <c r="R2093" i="1" s="1"/>
  <c r="Q2092" i="1"/>
  <c r="P2092" i="1"/>
  <c r="O2092" i="1"/>
  <c r="R2092" i="1" s="1"/>
  <c r="Q2091" i="1"/>
  <c r="P2091" i="1"/>
  <c r="O2091" i="1"/>
  <c r="R2091" i="1" s="1"/>
  <c r="Q2090" i="1"/>
  <c r="P2090" i="1"/>
  <c r="O2090" i="1"/>
  <c r="R2090" i="1" s="1"/>
  <c r="Q2089" i="1"/>
  <c r="P2089" i="1"/>
  <c r="O2089" i="1"/>
  <c r="R2089" i="1" s="1"/>
  <c r="Q2088" i="1"/>
  <c r="P2088" i="1"/>
  <c r="O2088" i="1"/>
  <c r="R2088" i="1" s="1"/>
  <c r="Q2087" i="1"/>
  <c r="P2087" i="1"/>
  <c r="O2087" i="1"/>
  <c r="R2087" i="1" s="1"/>
  <c r="Q2086" i="1"/>
  <c r="P2086" i="1"/>
  <c r="O2086" i="1"/>
  <c r="R2086" i="1" s="1"/>
  <c r="Q2085" i="1"/>
  <c r="P2085" i="1"/>
  <c r="O2085" i="1"/>
  <c r="R2085" i="1" s="1"/>
  <c r="Q2084" i="1"/>
  <c r="P2084" i="1"/>
  <c r="O2084" i="1"/>
  <c r="R2084" i="1" s="1"/>
  <c r="Q2083" i="1"/>
  <c r="P2083" i="1"/>
  <c r="O2083" i="1"/>
  <c r="R2083" i="1" s="1"/>
  <c r="Q2082" i="1"/>
  <c r="P2082" i="1"/>
  <c r="O2082" i="1"/>
  <c r="R2082" i="1" s="1"/>
  <c r="Q2081" i="1"/>
  <c r="P2081" i="1"/>
  <c r="O2081" i="1"/>
  <c r="R2081" i="1" s="1"/>
  <c r="Q2080" i="1"/>
  <c r="P2080" i="1"/>
  <c r="O2080" i="1"/>
  <c r="R2080" i="1" s="1"/>
  <c r="Q2079" i="1"/>
  <c r="P2079" i="1"/>
  <c r="O2079" i="1"/>
  <c r="R2079" i="1" s="1"/>
  <c r="Q2078" i="1"/>
  <c r="P2078" i="1"/>
  <c r="O2078" i="1"/>
  <c r="R2078" i="1" s="1"/>
  <c r="Q2077" i="1"/>
  <c r="P2077" i="1"/>
  <c r="O2077" i="1"/>
  <c r="R2077" i="1" s="1"/>
  <c r="Q2076" i="1"/>
  <c r="P2076" i="1"/>
  <c r="O2076" i="1"/>
  <c r="R2076" i="1" s="1"/>
  <c r="Q2075" i="1"/>
  <c r="P2075" i="1"/>
  <c r="O2075" i="1"/>
  <c r="R2075" i="1" s="1"/>
  <c r="Q2074" i="1"/>
  <c r="P2074" i="1"/>
  <c r="O2074" i="1"/>
  <c r="R2074" i="1" s="1"/>
  <c r="Q2073" i="1"/>
  <c r="P2073" i="1"/>
  <c r="O2073" i="1"/>
  <c r="R2073" i="1" s="1"/>
  <c r="Q2072" i="1"/>
  <c r="P2072" i="1"/>
  <c r="O2072" i="1"/>
  <c r="R2072" i="1" s="1"/>
  <c r="Q2071" i="1"/>
  <c r="P2071" i="1"/>
  <c r="O2071" i="1"/>
  <c r="R2071" i="1" s="1"/>
  <c r="Q2070" i="1"/>
  <c r="P2070" i="1"/>
  <c r="O2070" i="1"/>
  <c r="R2070" i="1" s="1"/>
  <c r="Q2069" i="1"/>
  <c r="P2069" i="1"/>
  <c r="O2069" i="1"/>
  <c r="R2069" i="1" s="1"/>
  <c r="Q2068" i="1"/>
  <c r="P2068" i="1"/>
  <c r="O2068" i="1"/>
  <c r="R2068" i="1" s="1"/>
  <c r="Q2067" i="1"/>
  <c r="P2067" i="1"/>
  <c r="O2067" i="1"/>
  <c r="R2067" i="1" s="1"/>
  <c r="Q2066" i="1"/>
  <c r="P2066" i="1"/>
  <c r="O2066" i="1"/>
  <c r="R2066" i="1" s="1"/>
  <c r="Q2065" i="1"/>
  <c r="P2065" i="1"/>
  <c r="O2065" i="1"/>
  <c r="R2065" i="1" s="1"/>
  <c r="Q2064" i="1"/>
  <c r="P2064" i="1"/>
  <c r="O2064" i="1"/>
  <c r="R2064" i="1" s="1"/>
  <c r="Q2063" i="1"/>
  <c r="P2063" i="1"/>
  <c r="O2063" i="1"/>
  <c r="R2063" i="1" s="1"/>
  <c r="Q2062" i="1"/>
  <c r="P2062" i="1"/>
  <c r="O2062" i="1"/>
  <c r="R2062" i="1" s="1"/>
  <c r="Q2061" i="1"/>
  <c r="P2061" i="1"/>
  <c r="O2061" i="1"/>
  <c r="R2061" i="1" s="1"/>
  <c r="Q2060" i="1"/>
  <c r="P2060" i="1"/>
  <c r="O2060" i="1"/>
  <c r="R2060" i="1" s="1"/>
  <c r="Q2059" i="1"/>
  <c r="P2059" i="1"/>
  <c r="O2059" i="1"/>
  <c r="R2059" i="1" s="1"/>
  <c r="Q2058" i="1"/>
  <c r="P2058" i="1"/>
  <c r="O2058" i="1"/>
  <c r="R2058" i="1" s="1"/>
  <c r="Q2057" i="1"/>
  <c r="P2057" i="1"/>
  <c r="O2057" i="1"/>
  <c r="R2057" i="1" s="1"/>
  <c r="Q2056" i="1"/>
  <c r="P2056" i="1"/>
  <c r="O2056" i="1"/>
  <c r="R2056" i="1" s="1"/>
  <c r="Q2055" i="1"/>
  <c r="P2055" i="1"/>
  <c r="O2055" i="1"/>
  <c r="R2055" i="1" s="1"/>
  <c r="Q2054" i="1"/>
  <c r="P2054" i="1"/>
  <c r="O2054" i="1"/>
  <c r="R2054" i="1" s="1"/>
  <c r="Q2053" i="1"/>
  <c r="P2053" i="1"/>
  <c r="O2053" i="1"/>
  <c r="R2053" i="1" s="1"/>
  <c r="Q2052" i="1"/>
  <c r="P2052" i="1"/>
  <c r="O2052" i="1"/>
  <c r="R2052" i="1" s="1"/>
  <c r="Q2051" i="1"/>
  <c r="P2051" i="1"/>
  <c r="O2051" i="1"/>
  <c r="R2051" i="1" s="1"/>
  <c r="Q2050" i="1"/>
  <c r="P2050" i="1"/>
  <c r="O2050" i="1"/>
  <c r="R2050" i="1" s="1"/>
  <c r="Q2049" i="1"/>
  <c r="P2049" i="1"/>
  <c r="O2049" i="1"/>
  <c r="R2049" i="1" s="1"/>
  <c r="Q2048" i="1"/>
  <c r="P2048" i="1"/>
  <c r="O2048" i="1"/>
  <c r="R2048" i="1" s="1"/>
  <c r="Q2047" i="1"/>
  <c r="P2047" i="1"/>
  <c r="O2047" i="1"/>
  <c r="R2047" i="1" s="1"/>
  <c r="Q2046" i="1"/>
  <c r="P2046" i="1"/>
  <c r="O2046" i="1"/>
  <c r="R2046" i="1" s="1"/>
  <c r="Q2045" i="1"/>
  <c r="P2045" i="1"/>
  <c r="O2045" i="1"/>
  <c r="R2045" i="1" s="1"/>
  <c r="Q2044" i="1"/>
  <c r="P2044" i="1"/>
  <c r="O2044" i="1"/>
  <c r="R2044" i="1" s="1"/>
  <c r="Q2043" i="1"/>
  <c r="P2043" i="1"/>
  <c r="O2043" i="1"/>
  <c r="R2043" i="1" s="1"/>
  <c r="Q2042" i="1"/>
  <c r="P2042" i="1"/>
  <c r="O2042" i="1"/>
  <c r="R2042" i="1" s="1"/>
  <c r="Q2041" i="1"/>
  <c r="P2041" i="1"/>
  <c r="O2041" i="1"/>
  <c r="R2041" i="1" s="1"/>
  <c r="Q2040" i="1"/>
  <c r="P2040" i="1"/>
  <c r="O2040" i="1"/>
  <c r="R2040" i="1" s="1"/>
  <c r="Q2039" i="1"/>
  <c r="P2039" i="1"/>
  <c r="O2039" i="1"/>
  <c r="R2039" i="1" s="1"/>
  <c r="Q2038" i="1"/>
  <c r="P2038" i="1"/>
  <c r="O2038" i="1"/>
  <c r="R2038" i="1" s="1"/>
  <c r="Q2037" i="1"/>
  <c r="P2037" i="1"/>
  <c r="O2037" i="1"/>
  <c r="R2037" i="1" s="1"/>
  <c r="Q2036" i="1"/>
  <c r="P2036" i="1"/>
  <c r="O2036" i="1"/>
  <c r="R2036" i="1" s="1"/>
  <c r="Q2035" i="1"/>
  <c r="P2035" i="1"/>
  <c r="O2035" i="1"/>
  <c r="R2035" i="1" s="1"/>
  <c r="Q2034" i="1"/>
  <c r="P2034" i="1"/>
  <c r="O2034" i="1"/>
  <c r="R2034" i="1" s="1"/>
  <c r="Q2033" i="1"/>
  <c r="P2033" i="1"/>
  <c r="O2033" i="1"/>
  <c r="R2033" i="1" s="1"/>
  <c r="Q2032" i="1"/>
  <c r="P2032" i="1"/>
  <c r="O2032" i="1"/>
  <c r="R2032" i="1" s="1"/>
  <c r="Q2031" i="1"/>
  <c r="P2031" i="1"/>
  <c r="O2031" i="1"/>
  <c r="R2031" i="1" s="1"/>
  <c r="Q2030" i="1"/>
  <c r="P2030" i="1"/>
  <c r="O2030" i="1"/>
  <c r="R2030" i="1" s="1"/>
  <c r="Q2029" i="1"/>
  <c r="P2029" i="1"/>
  <c r="O2029" i="1"/>
  <c r="R2029" i="1" s="1"/>
  <c r="Q2028" i="1"/>
  <c r="P2028" i="1"/>
  <c r="O2028" i="1"/>
  <c r="R2028" i="1" s="1"/>
  <c r="Q2027" i="1"/>
  <c r="P2027" i="1"/>
  <c r="O2027" i="1"/>
  <c r="R2027" i="1" s="1"/>
  <c r="Q2026" i="1"/>
  <c r="P2026" i="1"/>
  <c r="O2026" i="1"/>
  <c r="R2026" i="1" s="1"/>
  <c r="Q2025" i="1"/>
  <c r="P2025" i="1"/>
  <c r="O2025" i="1"/>
  <c r="R2025" i="1" s="1"/>
  <c r="Q2024" i="1"/>
  <c r="P2024" i="1"/>
  <c r="O2024" i="1"/>
  <c r="R2024" i="1" s="1"/>
  <c r="Q2023" i="1"/>
  <c r="P2023" i="1"/>
  <c r="O2023" i="1"/>
  <c r="R2023" i="1" s="1"/>
  <c r="Q2022" i="1"/>
  <c r="P2022" i="1"/>
  <c r="O2022" i="1"/>
  <c r="R2022" i="1" s="1"/>
  <c r="Q2021" i="1"/>
  <c r="P2021" i="1"/>
  <c r="O2021" i="1"/>
  <c r="R2021" i="1" s="1"/>
  <c r="Q2020" i="1"/>
  <c r="P2020" i="1"/>
  <c r="O2020" i="1"/>
  <c r="R2020" i="1" s="1"/>
  <c r="Q2019" i="1"/>
  <c r="P2019" i="1"/>
  <c r="O2019" i="1"/>
  <c r="R2019" i="1" s="1"/>
  <c r="Q2018" i="1"/>
  <c r="P2018" i="1"/>
  <c r="O2018" i="1"/>
  <c r="R2018" i="1" s="1"/>
  <c r="Q2017" i="1"/>
  <c r="P2017" i="1"/>
  <c r="O2017" i="1"/>
  <c r="R2017" i="1" s="1"/>
  <c r="Q2016" i="1"/>
  <c r="P2016" i="1"/>
  <c r="O2016" i="1"/>
  <c r="R2016" i="1" s="1"/>
  <c r="Q2015" i="1"/>
  <c r="P2015" i="1"/>
  <c r="O2015" i="1"/>
  <c r="R2015" i="1" s="1"/>
  <c r="Q2014" i="1"/>
  <c r="P2014" i="1"/>
  <c r="O2014" i="1"/>
  <c r="R2014" i="1" s="1"/>
  <c r="Q2013" i="1"/>
  <c r="P2013" i="1"/>
  <c r="O2013" i="1"/>
  <c r="R2013" i="1" s="1"/>
  <c r="Q2012" i="1"/>
  <c r="P2012" i="1"/>
  <c r="O2012" i="1"/>
  <c r="R2012" i="1" s="1"/>
  <c r="Q2011" i="1"/>
  <c r="P2011" i="1"/>
  <c r="O2011" i="1"/>
  <c r="R2011" i="1" s="1"/>
  <c r="Q2010" i="1"/>
  <c r="P2010" i="1"/>
  <c r="O2010" i="1"/>
  <c r="R2010" i="1" s="1"/>
  <c r="Q2009" i="1"/>
  <c r="P2009" i="1"/>
  <c r="O2009" i="1"/>
  <c r="R2009" i="1" s="1"/>
  <c r="Q2008" i="1"/>
  <c r="P2008" i="1"/>
  <c r="O2008" i="1"/>
  <c r="R2008" i="1" s="1"/>
  <c r="Q2007" i="1"/>
  <c r="P2007" i="1"/>
  <c r="O2007" i="1"/>
  <c r="R2007" i="1" s="1"/>
  <c r="Q2006" i="1"/>
  <c r="P2006" i="1"/>
  <c r="O2006" i="1"/>
  <c r="R2006" i="1" s="1"/>
  <c r="Q2005" i="1"/>
  <c r="P2005" i="1"/>
  <c r="O2005" i="1"/>
  <c r="R2005" i="1" s="1"/>
  <c r="Q2004" i="1"/>
  <c r="P2004" i="1"/>
  <c r="O2004" i="1"/>
  <c r="R2004" i="1" s="1"/>
  <c r="Q2003" i="1"/>
  <c r="P2003" i="1"/>
  <c r="O2003" i="1"/>
  <c r="R2003" i="1" s="1"/>
  <c r="Q2002" i="1"/>
  <c r="P2002" i="1"/>
  <c r="O2002" i="1"/>
  <c r="R2002" i="1" s="1"/>
  <c r="Q2001" i="1"/>
  <c r="P2001" i="1"/>
  <c r="O2001" i="1"/>
  <c r="R2001" i="1" s="1"/>
  <c r="Q2000" i="1"/>
  <c r="P2000" i="1"/>
  <c r="O2000" i="1"/>
  <c r="R2000" i="1" s="1"/>
  <c r="Q1999" i="1"/>
  <c r="P1999" i="1"/>
  <c r="O1999" i="1"/>
  <c r="R1999" i="1" s="1"/>
  <c r="Q1998" i="1"/>
  <c r="P1998" i="1"/>
  <c r="O1998" i="1"/>
  <c r="R1998" i="1" s="1"/>
  <c r="Q1997" i="1"/>
  <c r="P1997" i="1"/>
  <c r="O1997" i="1"/>
  <c r="R1997" i="1" s="1"/>
  <c r="Q1996" i="1"/>
  <c r="P1996" i="1"/>
  <c r="O1996" i="1"/>
  <c r="R1996" i="1" s="1"/>
  <c r="Q1995" i="1"/>
  <c r="P1995" i="1"/>
  <c r="O1995" i="1"/>
  <c r="R1995" i="1" s="1"/>
  <c r="Q1994" i="1"/>
  <c r="P1994" i="1"/>
  <c r="O1994" i="1"/>
  <c r="R1994" i="1" s="1"/>
  <c r="Q1993" i="1"/>
  <c r="P1993" i="1"/>
  <c r="O1993" i="1"/>
  <c r="R1993" i="1" s="1"/>
  <c r="Q1992" i="1"/>
  <c r="P1992" i="1"/>
  <c r="O1992" i="1"/>
  <c r="R1992" i="1" s="1"/>
  <c r="Q1991" i="1"/>
  <c r="P1991" i="1"/>
  <c r="O1991" i="1"/>
  <c r="R1991" i="1" s="1"/>
  <c r="Q1990" i="1"/>
  <c r="P1990" i="1"/>
  <c r="O1990" i="1"/>
  <c r="R1990" i="1" s="1"/>
  <c r="Q1989" i="1"/>
  <c r="P1989" i="1"/>
  <c r="O1989" i="1"/>
  <c r="R1989" i="1" s="1"/>
  <c r="Q1988" i="1"/>
  <c r="P1988" i="1"/>
  <c r="O1988" i="1"/>
  <c r="R1988" i="1" s="1"/>
  <c r="Q1987" i="1"/>
  <c r="P1987" i="1"/>
  <c r="O1987" i="1"/>
  <c r="R1987" i="1" s="1"/>
  <c r="Q1986" i="1"/>
  <c r="P1986" i="1"/>
  <c r="O1986" i="1"/>
  <c r="R1986" i="1" s="1"/>
  <c r="Q1985" i="1"/>
  <c r="P1985" i="1"/>
  <c r="O1985" i="1"/>
  <c r="R1985" i="1" s="1"/>
  <c r="Q1984" i="1"/>
  <c r="P1984" i="1"/>
  <c r="O1984" i="1"/>
  <c r="R1984" i="1" s="1"/>
  <c r="Q1983" i="1"/>
  <c r="P1983" i="1"/>
  <c r="O1983" i="1"/>
  <c r="R1983" i="1" s="1"/>
  <c r="Q1982" i="1"/>
  <c r="P1982" i="1"/>
  <c r="O1982" i="1"/>
  <c r="R1982" i="1" s="1"/>
  <c r="Q1981" i="1"/>
  <c r="P1981" i="1"/>
  <c r="O1981" i="1"/>
  <c r="R1981" i="1" s="1"/>
  <c r="Q1980" i="1"/>
  <c r="P1980" i="1"/>
  <c r="O1980" i="1"/>
  <c r="R1980" i="1" s="1"/>
  <c r="Q1979" i="1"/>
  <c r="P1979" i="1"/>
  <c r="O1979" i="1"/>
  <c r="R1979" i="1" s="1"/>
  <c r="Q1978" i="1"/>
  <c r="P1978" i="1"/>
  <c r="O1978" i="1"/>
  <c r="R1978" i="1" s="1"/>
  <c r="Q1977" i="1"/>
  <c r="P1977" i="1"/>
  <c r="O1977" i="1"/>
  <c r="R1977" i="1" s="1"/>
  <c r="Q1976" i="1"/>
  <c r="P1976" i="1"/>
  <c r="O1976" i="1"/>
  <c r="R1976" i="1" s="1"/>
  <c r="Q1975" i="1"/>
  <c r="P1975" i="1"/>
  <c r="O1975" i="1"/>
  <c r="R1975" i="1" s="1"/>
  <c r="Q1974" i="1"/>
  <c r="P1974" i="1"/>
  <c r="O1974" i="1"/>
  <c r="R1974" i="1" s="1"/>
  <c r="Q1973" i="1"/>
  <c r="P1973" i="1"/>
  <c r="O1973" i="1"/>
  <c r="R1973" i="1" s="1"/>
  <c r="Q1972" i="1"/>
  <c r="P1972" i="1"/>
  <c r="O1972" i="1"/>
  <c r="R1972" i="1" s="1"/>
  <c r="Q1971" i="1"/>
  <c r="P1971" i="1"/>
  <c r="O1971" i="1"/>
  <c r="R1971" i="1" s="1"/>
  <c r="Q1970" i="1"/>
  <c r="P1970" i="1"/>
  <c r="O1970" i="1"/>
  <c r="R1970" i="1" s="1"/>
  <c r="Q1969" i="1"/>
  <c r="P1969" i="1"/>
  <c r="O1969" i="1"/>
  <c r="R1969" i="1" s="1"/>
  <c r="Q1968" i="1"/>
  <c r="P1968" i="1"/>
  <c r="O1968" i="1"/>
  <c r="R1968" i="1" s="1"/>
  <c r="Q1967" i="1"/>
  <c r="P1967" i="1"/>
  <c r="O1967" i="1"/>
  <c r="R1967" i="1" s="1"/>
  <c r="Q1966" i="1"/>
  <c r="P1966" i="1"/>
  <c r="O1966" i="1"/>
  <c r="R1966" i="1" s="1"/>
  <c r="Q1965" i="1"/>
  <c r="P1965" i="1"/>
  <c r="O1965" i="1"/>
  <c r="R1965" i="1" s="1"/>
  <c r="Q1964" i="1"/>
  <c r="P1964" i="1"/>
  <c r="O1964" i="1"/>
  <c r="R1964" i="1" s="1"/>
  <c r="Q1963" i="1"/>
  <c r="P1963" i="1"/>
  <c r="O1963" i="1"/>
  <c r="R1963" i="1" s="1"/>
  <c r="Q1962" i="1"/>
  <c r="P1962" i="1"/>
  <c r="O1962" i="1"/>
  <c r="R1962" i="1" s="1"/>
  <c r="Q1961" i="1"/>
  <c r="P1961" i="1"/>
  <c r="O1961" i="1"/>
  <c r="R1961" i="1" s="1"/>
  <c r="Q1960" i="1"/>
  <c r="P1960" i="1"/>
  <c r="O1960" i="1"/>
  <c r="R1960" i="1" s="1"/>
  <c r="Q1959" i="1"/>
  <c r="P1959" i="1"/>
  <c r="O1959" i="1"/>
  <c r="R1959" i="1" s="1"/>
  <c r="Q1958" i="1"/>
  <c r="P1958" i="1"/>
  <c r="O1958" i="1"/>
  <c r="R1958" i="1" s="1"/>
  <c r="Q1957" i="1"/>
  <c r="P1957" i="1"/>
  <c r="O1957" i="1"/>
  <c r="R1957" i="1" s="1"/>
  <c r="Q1956" i="1"/>
  <c r="P1956" i="1"/>
  <c r="O1956" i="1"/>
  <c r="R1956" i="1" s="1"/>
  <c r="Q1955" i="1"/>
  <c r="P1955" i="1"/>
  <c r="O1955" i="1"/>
  <c r="R1955" i="1" s="1"/>
  <c r="Q1954" i="1"/>
  <c r="P1954" i="1"/>
  <c r="O1954" i="1"/>
  <c r="R1954" i="1" s="1"/>
  <c r="Q1953" i="1"/>
  <c r="P1953" i="1"/>
  <c r="O1953" i="1"/>
  <c r="R1953" i="1" s="1"/>
  <c r="Q1952" i="1"/>
  <c r="P1952" i="1"/>
  <c r="O1952" i="1"/>
  <c r="R1952" i="1" s="1"/>
  <c r="Q1951" i="1"/>
  <c r="P1951" i="1"/>
  <c r="O1951" i="1"/>
  <c r="R1951" i="1" s="1"/>
  <c r="Q1950" i="1"/>
  <c r="P1950" i="1"/>
  <c r="O1950" i="1"/>
  <c r="R1950" i="1" s="1"/>
  <c r="Q1949" i="1"/>
  <c r="P1949" i="1"/>
  <c r="O1949" i="1"/>
  <c r="R1949" i="1" s="1"/>
  <c r="Q1948" i="1"/>
  <c r="P1948" i="1"/>
  <c r="O1948" i="1"/>
  <c r="R1948" i="1" s="1"/>
  <c r="Q1947" i="1"/>
  <c r="P1947" i="1"/>
  <c r="O1947" i="1"/>
  <c r="R1947" i="1" s="1"/>
  <c r="Q1946" i="1"/>
  <c r="P1946" i="1"/>
  <c r="O1946" i="1"/>
  <c r="R1946" i="1" s="1"/>
  <c r="Q1945" i="1"/>
  <c r="P1945" i="1"/>
  <c r="O1945" i="1"/>
  <c r="R1945" i="1" s="1"/>
  <c r="Q1944" i="1"/>
  <c r="P1944" i="1"/>
  <c r="O1944" i="1"/>
  <c r="R1944" i="1" s="1"/>
  <c r="Q1943" i="1"/>
  <c r="P1943" i="1"/>
  <c r="O1943" i="1"/>
  <c r="R1943" i="1" s="1"/>
  <c r="Q1942" i="1"/>
  <c r="P1942" i="1"/>
  <c r="O1942" i="1"/>
  <c r="R1942" i="1" s="1"/>
  <c r="Q1941" i="1"/>
  <c r="P1941" i="1"/>
  <c r="O1941" i="1"/>
  <c r="R1941" i="1" s="1"/>
  <c r="Q1940" i="1"/>
  <c r="P1940" i="1"/>
  <c r="O1940" i="1"/>
  <c r="R1940" i="1" s="1"/>
  <c r="Q1939" i="1"/>
  <c r="P1939" i="1"/>
  <c r="O1939" i="1"/>
  <c r="R1939" i="1" s="1"/>
  <c r="Q1938" i="1"/>
  <c r="P1938" i="1"/>
  <c r="O1938" i="1"/>
  <c r="R1938" i="1" s="1"/>
  <c r="Q1937" i="1"/>
  <c r="P1937" i="1"/>
  <c r="O1937" i="1"/>
  <c r="R1937" i="1" s="1"/>
  <c r="Q1936" i="1"/>
  <c r="P1936" i="1"/>
  <c r="O1936" i="1"/>
  <c r="R1936" i="1" s="1"/>
  <c r="Q1935" i="1"/>
  <c r="P1935" i="1"/>
  <c r="O1935" i="1"/>
  <c r="R1935" i="1" s="1"/>
  <c r="Q1934" i="1"/>
  <c r="P1934" i="1"/>
  <c r="O1934" i="1"/>
  <c r="R1934" i="1" s="1"/>
  <c r="Q1933" i="1"/>
  <c r="P1933" i="1"/>
  <c r="O1933" i="1"/>
  <c r="R1933" i="1" s="1"/>
  <c r="Q1932" i="1"/>
  <c r="P1932" i="1"/>
  <c r="O1932" i="1"/>
  <c r="R1932" i="1" s="1"/>
  <c r="Q1931" i="1"/>
  <c r="P1931" i="1"/>
  <c r="O1931" i="1"/>
  <c r="R1931" i="1" s="1"/>
  <c r="Q1930" i="1"/>
  <c r="P1930" i="1"/>
  <c r="O1930" i="1"/>
  <c r="R1930" i="1" s="1"/>
  <c r="Q1929" i="1"/>
  <c r="P1929" i="1"/>
  <c r="O1929" i="1"/>
  <c r="R1929" i="1" s="1"/>
  <c r="Q1928" i="1"/>
  <c r="P1928" i="1"/>
  <c r="O1928" i="1"/>
  <c r="R1928" i="1" s="1"/>
  <c r="Q1927" i="1"/>
  <c r="P1927" i="1"/>
  <c r="O1927" i="1"/>
  <c r="R1927" i="1" s="1"/>
  <c r="Q1926" i="1"/>
  <c r="P1926" i="1"/>
  <c r="O1926" i="1"/>
  <c r="R1926" i="1" s="1"/>
  <c r="Q1925" i="1"/>
  <c r="P1925" i="1"/>
  <c r="O1925" i="1"/>
  <c r="R1925" i="1" s="1"/>
  <c r="Q1924" i="1"/>
  <c r="P1924" i="1"/>
  <c r="O1924" i="1"/>
  <c r="R1924" i="1" s="1"/>
  <c r="Q1923" i="1"/>
  <c r="P1923" i="1"/>
  <c r="O1923" i="1"/>
  <c r="R1923" i="1" s="1"/>
  <c r="Q1922" i="1"/>
  <c r="P1922" i="1"/>
  <c r="O1922" i="1"/>
  <c r="R1922" i="1" s="1"/>
  <c r="Q1921" i="1"/>
  <c r="P1921" i="1"/>
  <c r="O1921" i="1"/>
  <c r="R1921" i="1" s="1"/>
  <c r="Q1920" i="1"/>
  <c r="P1920" i="1"/>
  <c r="O1920" i="1"/>
  <c r="R1920" i="1" s="1"/>
  <c r="Q1919" i="1"/>
  <c r="P1919" i="1"/>
  <c r="O1919" i="1"/>
  <c r="R1919" i="1" s="1"/>
  <c r="Q1918" i="1"/>
  <c r="P1918" i="1"/>
  <c r="O1918" i="1"/>
  <c r="R1918" i="1" s="1"/>
  <c r="Q1917" i="1"/>
  <c r="P1917" i="1"/>
  <c r="O1917" i="1"/>
  <c r="R1917" i="1" s="1"/>
  <c r="Q1916" i="1"/>
  <c r="P1916" i="1"/>
  <c r="O1916" i="1"/>
  <c r="R1916" i="1" s="1"/>
  <c r="Q1915" i="1"/>
  <c r="P1915" i="1"/>
  <c r="O1915" i="1"/>
  <c r="R1915" i="1" s="1"/>
  <c r="Q1914" i="1"/>
  <c r="P1914" i="1"/>
  <c r="O1914" i="1"/>
  <c r="R1914" i="1" s="1"/>
  <c r="Q1913" i="1"/>
  <c r="P1913" i="1"/>
  <c r="O1913" i="1"/>
  <c r="R1913" i="1" s="1"/>
  <c r="Q1912" i="1"/>
  <c r="P1912" i="1"/>
  <c r="O1912" i="1"/>
  <c r="R1912" i="1" s="1"/>
  <c r="Q1911" i="1"/>
  <c r="P1911" i="1"/>
  <c r="O1911" i="1"/>
  <c r="R1911" i="1" s="1"/>
  <c r="Q1910" i="1"/>
  <c r="P1910" i="1"/>
  <c r="O1910" i="1"/>
  <c r="R1910" i="1" s="1"/>
  <c r="Q1909" i="1"/>
  <c r="P1909" i="1"/>
  <c r="O1909" i="1"/>
  <c r="R1909" i="1" s="1"/>
  <c r="Q1908" i="1"/>
  <c r="P1908" i="1"/>
  <c r="O1908" i="1"/>
  <c r="R1908" i="1" s="1"/>
  <c r="Q1907" i="1"/>
  <c r="P1907" i="1"/>
  <c r="O1907" i="1"/>
  <c r="R1907" i="1" s="1"/>
  <c r="Q1906" i="1"/>
  <c r="P1906" i="1"/>
  <c r="O1906" i="1"/>
  <c r="R1906" i="1" s="1"/>
  <c r="Q1905" i="1"/>
  <c r="P1905" i="1"/>
  <c r="O1905" i="1"/>
  <c r="R1905" i="1" s="1"/>
  <c r="Q1904" i="1"/>
  <c r="P1904" i="1"/>
  <c r="O1904" i="1"/>
  <c r="R1904" i="1" s="1"/>
  <c r="Q1903" i="1"/>
  <c r="P1903" i="1"/>
  <c r="O1903" i="1"/>
  <c r="R1903" i="1" s="1"/>
  <c r="Q1902" i="1"/>
  <c r="P1902" i="1"/>
  <c r="O1902" i="1"/>
  <c r="R1902" i="1" s="1"/>
  <c r="Q1901" i="1"/>
  <c r="P1901" i="1"/>
  <c r="O1901" i="1"/>
  <c r="R1901" i="1" s="1"/>
  <c r="Q1900" i="1"/>
  <c r="P1900" i="1"/>
  <c r="O1900" i="1"/>
  <c r="R1900" i="1" s="1"/>
  <c r="Q1899" i="1"/>
  <c r="P1899" i="1"/>
  <c r="O1899" i="1"/>
  <c r="R1899" i="1" s="1"/>
  <c r="Q1898" i="1"/>
  <c r="P1898" i="1"/>
  <c r="O1898" i="1"/>
  <c r="R1898" i="1" s="1"/>
  <c r="Q1897" i="1"/>
  <c r="P1897" i="1"/>
  <c r="O1897" i="1"/>
  <c r="R1897" i="1" s="1"/>
  <c r="Q1896" i="1"/>
  <c r="P1896" i="1"/>
  <c r="O1896" i="1"/>
  <c r="R1896" i="1" s="1"/>
  <c r="Q1895" i="1"/>
  <c r="P1895" i="1"/>
  <c r="O1895" i="1"/>
  <c r="R1895" i="1" s="1"/>
  <c r="Q1894" i="1"/>
  <c r="P1894" i="1"/>
  <c r="O1894" i="1"/>
  <c r="R1894" i="1" s="1"/>
  <c r="Q1893" i="1"/>
  <c r="P1893" i="1"/>
  <c r="O1893" i="1"/>
  <c r="R1893" i="1" s="1"/>
  <c r="Q1892" i="1"/>
  <c r="P1892" i="1"/>
  <c r="O1892" i="1"/>
  <c r="R1892" i="1" s="1"/>
  <c r="Q1891" i="1"/>
  <c r="P1891" i="1"/>
  <c r="O1891" i="1"/>
  <c r="R1891" i="1" s="1"/>
  <c r="Q1890" i="1"/>
  <c r="P1890" i="1"/>
  <c r="O1890" i="1"/>
  <c r="R1890" i="1" s="1"/>
  <c r="Q1889" i="1"/>
  <c r="P1889" i="1"/>
  <c r="O1889" i="1"/>
  <c r="R1889" i="1" s="1"/>
  <c r="Q1888" i="1"/>
  <c r="P1888" i="1"/>
  <c r="O1888" i="1"/>
  <c r="R1888" i="1" s="1"/>
  <c r="Q1887" i="1"/>
  <c r="P1887" i="1"/>
  <c r="O1887" i="1"/>
  <c r="R1887" i="1" s="1"/>
  <c r="Q1886" i="1"/>
  <c r="P1886" i="1"/>
  <c r="O1886" i="1"/>
  <c r="R1886" i="1" s="1"/>
  <c r="Q1885" i="1"/>
  <c r="P1885" i="1"/>
  <c r="O1885" i="1"/>
  <c r="R1885" i="1" s="1"/>
  <c r="Q1884" i="1"/>
  <c r="P1884" i="1"/>
  <c r="O1884" i="1"/>
  <c r="R1884" i="1" s="1"/>
  <c r="Q1883" i="1"/>
  <c r="P1883" i="1"/>
  <c r="O1883" i="1"/>
  <c r="R1883" i="1" s="1"/>
  <c r="Q1882" i="1"/>
  <c r="P1882" i="1"/>
  <c r="O1882" i="1"/>
  <c r="R1882" i="1" s="1"/>
  <c r="Q1881" i="1"/>
  <c r="P1881" i="1"/>
  <c r="O1881" i="1"/>
  <c r="R1881" i="1" s="1"/>
  <c r="Q1880" i="1"/>
  <c r="P1880" i="1"/>
  <c r="O1880" i="1"/>
  <c r="R1880" i="1" s="1"/>
  <c r="Q1879" i="1"/>
  <c r="P1879" i="1"/>
  <c r="O1879" i="1"/>
  <c r="R1879" i="1" s="1"/>
  <c r="Q1878" i="1"/>
  <c r="P1878" i="1"/>
  <c r="O1878" i="1"/>
  <c r="R1878" i="1" s="1"/>
  <c r="Q1877" i="1"/>
  <c r="P1877" i="1"/>
  <c r="O1877" i="1"/>
  <c r="R1877" i="1" s="1"/>
  <c r="Q1876" i="1"/>
  <c r="P1876" i="1"/>
  <c r="O1876" i="1"/>
  <c r="R1876" i="1" s="1"/>
  <c r="Q1875" i="1"/>
  <c r="P1875" i="1"/>
  <c r="O1875" i="1"/>
  <c r="R1875" i="1" s="1"/>
  <c r="Q1874" i="1"/>
  <c r="P1874" i="1"/>
  <c r="O1874" i="1"/>
  <c r="R1874" i="1" s="1"/>
  <c r="Q1873" i="1"/>
  <c r="P1873" i="1"/>
  <c r="O1873" i="1"/>
  <c r="R1873" i="1" s="1"/>
  <c r="Q1872" i="1"/>
  <c r="P1872" i="1"/>
  <c r="O1872" i="1"/>
  <c r="R1872" i="1" s="1"/>
  <c r="Q1871" i="1"/>
  <c r="P1871" i="1"/>
  <c r="O1871" i="1"/>
  <c r="R1871" i="1" s="1"/>
  <c r="Q1870" i="1"/>
  <c r="P1870" i="1"/>
  <c r="O1870" i="1"/>
  <c r="R1870" i="1" s="1"/>
  <c r="Q1869" i="1"/>
  <c r="P1869" i="1"/>
  <c r="O1869" i="1"/>
  <c r="R1869" i="1" s="1"/>
  <c r="Q1868" i="1"/>
  <c r="P1868" i="1"/>
  <c r="O1868" i="1"/>
  <c r="R1868" i="1" s="1"/>
  <c r="Q1867" i="1"/>
  <c r="P1867" i="1"/>
  <c r="O1867" i="1"/>
  <c r="R1867" i="1" s="1"/>
  <c r="Q1866" i="1"/>
  <c r="P1866" i="1"/>
  <c r="O1866" i="1"/>
  <c r="R1866" i="1" s="1"/>
  <c r="Q1865" i="1"/>
  <c r="P1865" i="1"/>
  <c r="O1865" i="1"/>
  <c r="R1865" i="1" s="1"/>
  <c r="Q1864" i="1"/>
  <c r="P1864" i="1"/>
  <c r="O1864" i="1"/>
  <c r="R1864" i="1" s="1"/>
  <c r="Q1863" i="1"/>
  <c r="P1863" i="1"/>
  <c r="O1863" i="1"/>
  <c r="R1863" i="1" s="1"/>
  <c r="Q1862" i="1"/>
  <c r="P1862" i="1"/>
  <c r="O1862" i="1"/>
  <c r="R1862" i="1" s="1"/>
  <c r="Q1861" i="1"/>
  <c r="P1861" i="1"/>
  <c r="O1861" i="1"/>
  <c r="R1861" i="1" s="1"/>
  <c r="Q1860" i="1"/>
  <c r="P1860" i="1"/>
  <c r="O1860" i="1"/>
  <c r="R1860" i="1" s="1"/>
  <c r="Q1859" i="1"/>
  <c r="P1859" i="1"/>
  <c r="O1859" i="1"/>
  <c r="R1859" i="1" s="1"/>
  <c r="Q1858" i="1"/>
  <c r="P1858" i="1"/>
  <c r="O1858" i="1"/>
  <c r="R1858" i="1" s="1"/>
  <c r="Q1857" i="1"/>
  <c r="P1857" i="1"/>
  <c r="O1857" i="1"/>
  <c r="R1857" i="1" s="1"/>
  <c r="Q1856" i="1"/>
  <c r="P1856" i="1"/>
  <c r="O1856" i="1"/>
  <c r="R1856" i="1" s="1"/>
  <c r="Q1855" i="1"/>
  <c r="P1855" i="1"/>
  <c r="O1855" i="1"/>
  <c r="R1855" i="1" s="1"/>
  <c r="Q1854" i="1"/>
  <c r="P1854" i="1"/>
  <c r="O1854" i="1"/>
  <c r="R1854" i="1" s="1"/>
  <c r="Q1853" i="1"/>
  <c r="P1853" i="1"/>
  <c r="O1853" i="1"/>
  <c r="R1853" i="1" s="1"/>
  <c r="Q1852" i="1"/>
  <c r="P1852" i="1"/>
  <c r="O1852" i="1"/>
  <c r="R1852" i="1" s="1"/>
  <c r="Q1851" i="1"/>
  <c r="P1851" i="1"/>
  <c r="O1851" i="1"/>
  <c r="R1851" i="1" s="1"/>
  <c r="Q1850" i="1"/>
  <c r="P1850" i="1"/>
  <c r="O1850" i="1"/>
  <c r="R1850" i="1" s="1"/>
  <c r="Q1849" i="1"/>
  <c r="P1849" i="1"/>
  <c r="O1849" i="1"/>
  <c r="R1849" i="1" s="1"/>
  <c r="Q1848" i="1"/>
  <c r="P1848" i="1"/>
  <c r="O1848" i="1"/>
  <c r="R1848" i="1" s="1"/>
  <c r="Q1847" i="1"/>
  <c r="P1847" i="1"/>
  <c r="O1847" i="1"/>
  <c r="R1847" i="1" s="1"/>
  <c r="Q1846" i="1"/>
  <c r="P1846" i="1"/>
  <c r="O1846" i="1"/>
  <c r="R1846" i="1" s="1"/>
  <c r="Q1845" i="1"/>
  <c r="P1845" i="1"/>
  <c r="O1845" i="1"/>
  <c r="R1845" i="1" s="1"/>
  <c r="Q1844" i="1"/>
  <c r="P1844" i="1"/>
  <c r="O1844" i="1"/>
  <c r="R1844" i="1" s="1"/>
  <c r="Q1843" i="1"/>
  <c r="P1843" i="1"/>
  <c r="O1843" i="1"/>
  <c r="R1843" i="1" s="1"/>
  <c r="Q1842" i="1"/>
  <c r="P1842" i="1"/>
  <c r="O1842" i="1"/>
  <c r="R1842" i="1" s="1"/>
  <c r="Q1841" i="1"/>
  <c r="P1841" i="1"/>
  <c r="O1841" i="1"/>
  <c r="R1841" i="1" s="1"/>
  <c r="Q1840" i="1"/>
  <c r="P1840" i="1"/>
  <c r="O1840" i="1"/>
  <c r="R1840" i="1" s="1"/>
  <c r="Q1839" i="1"/>
  <c r="P1839" i="1"/>
  <c r="O1839" i="1"/>
  <c r="R1839" i="1" s="1"/>
  <c r="Q1838" i="1"/>
  <c r="P1838" i="1"/>
  <c r="O1838" i="1"/>
  <c r="R1838" i="1" s="1"/>
  <c r="Q1837" i="1"/>
  <c r="P1837" i="1"/>
  <c r="O1837" i="1"/>
  <c r="R1837" i="1" s="1"/>
  <c r="Q1836" i="1"/>
  <c r="P1836" i="1"/>
  <c r="O1836" i="1"/>
  <c r="R1836" i="1" s="1"/>
  <c r="Q1835" i="1"/>
  <c r="P1835" i="1"/>
  <c r="O1835" i="1"/>
  <c r="R1835" i="1" s="1"/>
  <c r="Q1834" i="1"/>
  <c r="P1834" i="1"/>
  <c r="O1834" i="1"/>
  <c r="R1834" i="1" s="1"/>
  <c r="Q1833" i="1"/>
  <c r="P1833" i="1"/>
  <c r="O1833" i="1"/>
  <c r="R1833" i="1" s="1"/>
  <c r="Q1832" i="1"/>
  <c r="P1832" i="1"/>
  <c r="O1832" i="1"/>
  <c r="R1832" i="1" s="1"/>
  <c r="Q1831" i="1"/>
  <c r="P1831" i="1"/>
  <c r="O1831" i="1"/>
  <c r="R1831" i="1" s="1"/>
  <c r="Q1830" i="1"/>
  <c r="P1830" i="1"/>
  <c r="O1830" i="1"/>
  <c r="R1830" i="1" s="1"/>
  <c r="Q1829" i="1"/>
  <c r="P1829" i="1"/>
  <c r="O1829" i="1"/>
  <c r="R1829" i="1" s="1"/>
  <c r="Q1828" i="1"/>
  <c r="P1828" i="1"/>
  <c r="O1828" i="1"/>
  <c r="R1828" i="1" s="1"/>
  <c r="Q1827" i="1"/>
  <c r="P1827" i="1"/>
  <c r="O1827" i="1"/>
  <c r="R1827" i="1" s="1"/>
  <c r="Q1826" i="1"/>
  <c r="P1826" i="1"/>
  <c r="O1826" i="1"/>
  <c r="R1826" i="1" s="1"/>
  <c r="Q1825" i="1"/>
  <c r="P1825" i="1"/>
  <c r="O1825" i="1"/>
  <c r="R1825" i="1" s="1"/>
  <c r="Q1824" i="1"/>
  <c r="P1824" i="1"/>
  <c r="O1824" i="1"/>
  <c r="R1824" i="1" s="1"/>
  <c r="Q1823" i="1"/>
  <c r="P1823" i="1"/>
  <c r="O1823" i="1"/>
  <c r="R1823" i="1" s="1"/>
  <c r="Q1822" i="1"/>
  <c r="P1822" i="1"/>
  <c r="O1822" i="1"/>
  <c r="R1822" i="1" s="1"/>
  <c r="Q1821" i="1"/>
  <c r="P1821" i="1"/>
  <c r="O1821" i="1"/>
  <c r="R1821" i="1" s="1"/>
  <c r="Q1820" i="1"/>
  <c r="P1820" i="1"/>
  <c r="O1820" i="1"/>
  <c r="R1820" i="1" s="1"/>
  <c r="Q1819" i="1"/>
  <c r="P1819" i="1"/>
  <c r="O1819" i="1"/>
  <c r="R1819" i="1" s="1"/>
  <c r="Q1818" i="1"/>
  <c r="P1818" i="1"/>
  <c r="O1818" i="1"/>
  <c r="R1818" i="1" s="1"/>
  <c r="Q1817" i="1"/>
  <c r="P1817" i="1"/>
  <c r="O1817" i="1"/>
  <c r="R1817" i="1" s="1"/>
  <c r="Q1816" i="1"/>
  <c r="P1816" i="1"/>
  <c r="O1816" i="1"/>
  <c r="R1816" i="1" s="1"/>
  <c r="Q1815" i="1"/>
  <c r="P1815" i="1"/>
  <c r="O1815" i="1"/>
  <c r="R1815" i="1" s="1"/>
  <c r="Q1814" i="1"/>
  <c r="P1814" i="1"/>
  <c r="O1814" i="1"/>
  <c r="R1814" i="1" s="1"/>
  <c r="Q1813" i="1"/>
  <c r="P1813" i="1"/>
  <c r="O1813" i="1"/>
  <c r="R1813" i="1" s="1"/>
  <c r="Q1812" i="1"/>
  <c r="P1812" i="1"/>
  <c r="O1812" i="1"/>
  <c r="R1812" i="1" s="1"/>
  <c r="Q1811" i="1"/>
  <c r="P1811" i="1"/>
  <c r="O1811" i="1"/>
  <c r="R1811" i="1" s="1"/>
  <c r="Q1810" i="1"/>
  <c r="P1810" i="1"/>
  <c r="O1810" i="1"/>
  <c r="R1810" i="1" s="1"/>
  <c r="Q1809" i="1"/>
  <c r="P1809" i="1"/>
  <c r="O1809" i="1"/>
  <c r="R1809" i="1" s="1"/>
  <c r="Q1808" i="1"/>
  <c r="P1808" i="1"/>
  <c r="O1808" i="1"/>
  <c r="R1808" i="1" s="1"/>
  <c r="Q1807" i="1"/>
  <c r="P1807" i="1"/>
  <c r="O1807" i="1"/>
  <c r="R1807" i="1" s="1"/>
  <c r="Q1806" i="1"/>
  <c r="P1806" i="1"/>
  <c r="O1806" i="1"/>
  <c r="R1806" i="1" s="1"/>
  <c r="Q1805" i="1"/>
  <c r="P1805" i="1"/>
  <c r="O1805" i="1"/>
  <c r="R1805" i="1" s="1"/>
  <c r="Q1804" i="1"/>
  <c r="P1804" i="1"/>
  <c r="O1804" i="1"/>
  <c r="R1804" i="1" s="1"/>
  <c r="Q1803" i="1"/>
  <c r="P1803" i="1"/>
  <c r="O1803" i="1"/>
  <c r="R1803" i="1" s="1"/>
  <c r="Q1802" i="1"/>
  <c r="P1802" i="1"/>
  <c r="O1802" i="1"/>
  <c r="R1802" i="1" s="1"/>
  <c r="Q1801" i="1"/>
  <c r="P1801" i="1"/>
  <c r="O1801" i="1"/>
  <c r="R1801" i="1" s="1"/>
  <c r="Q1800" i="1"/>
  <c r="P1800" i="1"/>
  <c r="O1800" i="1"/>
  <c r="R1800" i="1" s="1"/>
  <c r="Q1799" i="1"/>
  <c r="P1799" i="1"/>
  <c r="O1799" i="1"/>
  <c r="R1799" i="1" s="1"/>
  <c r="Q1798" i="1"/>
  <c r="P1798" i="1"/>
  <c r="O1798" i="1"/>
  <c r="R1798" i="1" s="1"/>
  <c r="Q1797" i="1"/>
  <c r="P1797" i="1"/>
  <c r="O1797" i="1"/>
  <c r="R1797" i="1" s="1"/>
  <c r="Q1796" i="1"/>
  <c r="P1796" i="1"/>
  <c r="O1796" i="1"/>
  <c r="R1796" i="1" s="1"/>
  <c r="Q1795" i="1"/>
  <c r="P1795" i="1"/>
  <c r="O1795" i="1"/>
  <c r="R1795" i="1" s="1"/>
  <c r="Q1794" i="1"/>
  <c r="P1794" i="1"/>
  <c r="O1794" i="1"/>
  <c r="R1794" i="1" s="1"/>
  <c r="Q1793" i="1"/>
  <c r="P1793" i="1"/>
  <c r="O1793" i="1"/>
  <c r="R1793" i="1" s="1"/>
  <c r="Q1792" i="1"/>
  <c r="P1792" i="1"/>
  <c r="O1792" i="1"/>
  <c r="R1792" i="1" s="1"/>
  <c r="Q1791" i="1"/>
  <c r="P1791" i="1"/>
  <c r="O1791" i="1"/>
  <c r="R1791" i="1" s="1"/>
  <c r="Q1790" i="1"/>
  <c r="P1790" i="1"/>
  <c r="O1790" i="1"/>
  <c r="R1790" i="1" s="1"/>
  <c r="Q1789" i="1"/>
  <c r="P1789" i="1"/>
  <c r="O1789" i="1"/>
  <c r="R1789" i="1" s="1"/>
  <c r="Q1788" i="1"/>
  <c r="P1788" i="1"/>
  <c r="O1788" i="1"/>
  <c r="R1788" i="1" s="1"/>
  <c r="Q1787" i="1"/>
  <c r="P1787" i="1"/>
  <c r="O1787" i="1"/>
  <c r="R1787" i="1" s="1"/>
  <c r="Q1786" i="1"/>
  <c r="P1786" i="1"/>
  <c r="O1786" i="1"/>
  <c r="R1786" i="1" s="1"/>
  <c r="Q1785" i="1"/>
  <c r="P1785" i="1"/>
  <c r="O1785" i="1"/>
  <c r="R1785" i="1" s="1"/>
  <c r="Q1784" i="1"/>
  <c r="P1784" i="1"/>
  <c r="O1784" i="1"/>
  <c r="R1784" i="1" s="1"/>
  <c r="Q1783" i="1"/>
  <c r="P1783" i="1"/>
  <c r="O1783" i="1"/>
  <c r="R1783" i="1" s="1"/>
  <c r="Q1782" i="1"/>
  <c r="P1782" i="1"/>
  <c r="O1782" i="1"/>
  <c r="R1782" i="1" s="1"/>
  <c r="Q1781" i="1"/>
  <c r="P1781" i="1"/>
  <c r="O1781" i="1"/>
  <c r="R1781" i="1" s="1"/>
  <c r="Q1780" i="1"/>
  <c r="P1780" i="1"/>
  <c r="O1780" i="1"/>
  <c r="R1780" i="1" s="1"/>
  <c r="Q1779" i="1"/>
  <c r="P1779" i="1"/>
  <c r="O1779" i="1"/>
  <c r="R1779" i="1" s="1"/>
  <c r="Q1778" i="1"/>
  <c r="P1778" i="1"/>
  <c r="O1778" i="1"/>
  <c r="R1778" i="1" s="1"/>
  <c r="Q1777" i="1"/>
  <c r="P1777" i="1"/>
  <c r="O1777" i="1"/>
  <c r="R1777" i="1" s="1"/>
  <c r="Q1776" i="1"/>
  <c r="P1776" i="1"/>
  <c r="O1776" i="1"/>
  <c r="R1776" i="1" s="1"/>
  <c r="Q1775" i="1"/>
  <c r="P1775" i="1"/>
  <c r="O1775" i="1"/>
  <c r="R1775" i="1" s="1"/>
  <c r="Q1774" i="1"/>
  <c r="P1774" i="1"/>
  <c r="O1774" i="1"/>
  <c r="R1774" i="1" s="1"/>
  <c r="Q1773" i="1"/>
  <c r="P1773" i="1"/>
  <c r="O1773" i="1"/>
  <c r="R1773" i="1" s="1"/>
  <c r="Q1772" i="1"/>
  <c r="P1772" i="1"/>
  <c r="O1772" i="1"/>
  <c r="R1772" i="1" s="1"/>
  <c r="Q1771" i="1"/>
  <c r="P1771" i="1"/>
  <c r="O1771" i="1"/>
  <c r="R1771" i="1" s="1"/>
  <c r="Q1770" i="1"/>
  <c r="P1770" i="1"/>
  <c r="O1770" i="1"/>
  <c r="R1770" i="1" s="1"/>
  <c r="Q1769" i="1"/>
  <c r="P1769" i="1"/>
  <c r="O1769" i="1"/>
  <c r="R1769" i="1" s="1"/>
  <c r="Q1768" i="1"/>
  <c r="P1768" i="1"/>
  <c r="O1768" i="1"/>
  <c r="R1768" i="1" s="1"/>
  <c r="Q1767" i="1"/>
  <c r="P1767" i="1"/>
  <c r="O1767" i="1"/>
  <c r="R1767" i="1" s="1"/>
  <c r="Q1766" i="1"/>
  <c r="P1766" i="1"/>
  <c r="O1766" i="1"/>
  <c r="R1766" i="1" s="1"/>
  <c r="Q1765" i="1"/>
  <c r="P1765" i="1"/>
  <c r="O1765" i="1"/>
  <c r="R1765" i="1" s="1"/>
  <c r="Q1764" i="1"/>
  <c r="P1764" i="1"/>
  <c r="O1764" i="1"/>
  <c r="R1764" i="1" s="1"/>
  <c r="Q1763" i="1"/>
  <c r="P1763" i="1"/>
  <c r="O1763" i="1"/>
  <c r="R1763" i="1" s="1"/>
  <c r="Q1762" i="1"/>
  <c r="P1762" i="1"/>
  <c r="O1762" i="1"/>
  <c r="R1762" i="1" s="1"/>
  <c r="Q1761" i="1"/>
  <c r="P1761" i="1"/>
  <c r="O1761" i="1"/>
  <c r="R1761" i="1" s="1"/>
  <c r="Q1760" i="1"/>
  <c r="P1760" i="1"/>
  <c r="O1760" i="1"/>
  <c r="R1760" i="1" s="1"/>
  <c r="Q1759" i="1"/>
  <c r="P1759" i="1"/>
  <c r="O1759" i="1"/>
  <c r="R1759" i="1" s="1"/>
  <c r="Q1758" i="1"/>
  <c r="P1758" i="1"/>
  <c r="O1758" i="1"/>
  <c r="R1758" i="1" s="1"/>
  <c r="Q1757" i="1"/>
  <c r="P1757" i="1"/>
  <c r="O1757" i="1"/>
  <c r="R1757" i="1" s="1"/>
  <c r="Q1756" i="1"/>
  <c r="P1756" i="1"/>
  <c r="O1756" i="1"/>
  <c r="R1756" i="1" s="1"/>
  <c r="Q1755" i="1"/>
  <c r="P1755" i="1"/>
  <c r="O1755" i="1"/>
  <c r="R1755" i="1" s="1"/>
  <c r="Q1754" i="1"/>
  <c r="P1754" i="1"/>
  <c r="O1754" i="1"/>
  <c r="R1754" i="1" s="1"/>
  <c r="Q1753" i="1"/>
  <c r="P1753" i="1"/>
  <c r="O1753" i="1"/>
  <c r="R1753" i="1" s="1"/>
  <c r="Q1752" i="1"/>
  <c r="P1752" i="1"/>
  <c r="O1752" i="1"/>
  <c r="R1752" i="1" s="1"/>
  <c r="Q1751" i="1"/>
  <c r="P1751" i="1"/>
  <c r="O1751" i="1"/>
  <c r="R1751" i="1" s="1"/>
  <c r="Q1750" i="1"/>
  <c r="P1750" i="1"/>
  <c r="O1750" i="1"/>
  <c r="R1750" i="1" s="1"/>
  <c r="Q1749" i="1"/>
  <c r="P1749" i="1"/>
  <c r="O1749" i="1"/>
  <c r="R1749" i="1" s="1"/>
  <c r="Q1748" i="1"/>
  <c r="P1748" i="1"/>
  <c r="O1748" i="1"/>
  <c r="R1748" i="1" s="1"/>
  <c r="Q1747" i="1"/>
  <c r="P1747" i="1"/>
  <c r="O1747" i="1"/>
  <c r="R1747" i="1" s="1"/>
  <c r="Q1746" i="1"/>
  <c r="P1746" i="1"/>
  <c r="O1746" i="1"/>
  <c r="R1746" i="1" s="1"/>
  <c r="Q1745" i="1"/>
  <c r="P1745" i="1"/>
  <c r="O1745" i="1"/>
  <c r="R1745" i="1" s="1"/>
  <c r="Q1744" i="1"/>
  <c r="P1744" i="1"/>
  <c r="O1744" i="1"/>
  <c r="R1744" i="1" s="1"/>
  <c r="Q1743" i="1"/>
  <c r="P1743" i="1"/>
  <c r="O1743" i="1"/>
  <c r="R1743" i="1" s="1"/>
  <c r="Q1742" i="1"/>
  <c r="P1742" i="1"/>
  <c r="O1742" i="1"/>
  <c r="R1742" i="1" s="1"/>
  <c r="Q1741" i="1"/>
  <c r="P1741" i="1"/>
  <c r="O1741" i="1"/>
  <c r="R1741" i="1" s="1"/>
  <c r="Q1740" i="1"/>
  <c r="P1740" i="1"/>
  <c r="O1740" i="1"/>
  <c r="R1740" i="1" s="1"/>
  <c r="Q1739" i="1"/>
  <c r="P1739" i="1"/>
  <c r="O1739" i="1"/>
  <c r="R1739" i="1" s="1"/>
  <c r="Q1738" i="1"/>
  <c r="P1738" i="1"/>
  <c r="O1738" i="1"/>
  <c r="R1738" i="1" s="1"/>
  <c r="Q1737" i="1"/>
  <c r="P1737" i="1"/>
  <c r="O1737" i="1"/>
  <c r="R1737" i="1" s="1"/>
  <c r="Q1736" i="1"/>
  <c r="P1736" i="1"/>
  <c r="O1736" i="1"/>
  <c r="R1736" i="1" s="1"/>
  <c r="Q1735" i="1"/>
  <c r="P1735" i="1"/>
  <c r="O1735" i="1"/>
  <c r="R1735" i="1" s="1"/>
  <c r="Q1734" i="1"/>
  <c r="P1734" i="1"/>
  <c r="O1734" i="1"/>
  <c r="R1734" i="1" s="1"/>
  <c r="Q1733" i="1"/>
  <c r="P1733" i="1"/>
  <c r="O1733" i="1"/>
  <c r="R1733" i="1" s="1"/>
  <c r="Q1732" i="1"/>
  <c r="P1732" i="1"/>
  <c r="O1732" i="1"/>
  <c r="R1732" i="1" s="1"/>
  <c r="Q1731" i="1"/>
  <c r="P1731" i="1"/>
  <c r="O1731" i="1"/>
  <c r="R1731" i="1" s="1"/>
  <c r="Q1730" i="1"/>
  <c r="P1730" i="1"/>
  <c r="O1730" i="1"/>
  <c r="R1730" i="1" s="1"/>
  <c r="Q1729" i="1"/>
  <c r="P1729" i="1"/>
  <c r="O1729" i="1"/>
  <c r="R1729" i="1" s="1"/>
  <c r="Q1728" i="1"/>
  <c r="P1728" i="1"/>
  <c r="O1728" i="1"/>
  <c r="R1728" i="1" s="1"/>
  <c r="Q1727" i="1"/>
  <c r="P1727" i="1"/>
  <c r="O1727" i="1"/>
  <c r="R1727" i="1" s="1"/>
  <c r="Q1726" i="1"/>
  <c r="P1726" i="1"/>
  <c r="O1726" i="1"/>
  <c r="R1726" i="1" s="1"/>
  <c r="Q1725" i="1"/>
  <c r="P1725" i="1"/>
  <c r="O1725" i="1"/>
  <c r="R1725" i="1" s="1"/>
  <c r="Q1724" i="1"/>
  <c r="P1724" i="1"/>
  <c r="O1724" i="1"/>
  <c r="R1724" i="1" s="1"/>
  <c r="Q1723" i="1"/>
  <c r="P1723" i="1"/>
  <c r="O1723" i="1"/>
  <c r="R1723" i="1" s="1"/>
  <c r="Q1722" i="1"/>
  <c r="P1722" i="1"/>
  <c r="O1722" i="1"/>
  <c r="R1722" i="1" s="1"/>
  <c r="Q1721" i="1"/>
  <c r="P1721" i="1"/>
  <c r="O1721" i="1"/>
  <c r="R1721" i="1" s="1"/>
  <c r="Q1720" i="1"/>
  <c r="P1720" i="1"/>
  <c r="O1720" i="1"/>
  <c r="R1720" i="1" s="1"/>
  <c r="Q1719" i="1"/>
  <c r="P1719" i="1"/>
  <c r="O1719" i="1"/>
  <c r="R1719" i="1" s="1"/>
  <c r="Q1718" i="1"/>
  <c r="P1718" i="1"/>
  <c r="O1718" i="1"/>
  <c r="R1718" i="1" s="1"/>
  <c r="Q1717" i="1"/>
  <c r="P1717" i="1"/>
  <c r="O1717" i="1"/>
  <c r="R1717" i="1" s="1"/>
  <c r="Q1716" i="1"/>
  <c r="P1716" i="1"/>
  <c r="O1716" i="1"/>
  <c r="R1716" i="1" s="1"/>
  <c r="Q1715" i="1"/>
  <c r="P1715" i="1"/>
  <c r="O1715" i="1"/>
  <c r="R1715" i="1" s="1"/>
  <c r="Q1714" i="1"/>
  <c r="P1714" i="1"/>
  <c r="O1714" i="1"/>
  <c r="R1714" i="1" s="1"/>
  <c r="Q1713" i="1"/>
  <c r="P1713" i="1"/>
  <c r="O1713" i="1"/>
  <c r="R1713" i="1" s="1"/>
  <c r="Q1712" i="1"/>
  <c r="P1712" i="1"/>
  <c r="O1712" i="1"/>
  <c r="R1712" i="1" s="1"/>
  <c r="Q1711" i="1"/>
  <c r="P1711" i="1"/>
  <c r="O1711" i="1"/>
  <c r="R1711" i="1" s="1"/>
  <c r="Q1710" i="1"/>
  <c r="P1710" i="1"/>
  <c r="O1710" i="1"/>
  <c r="R1710" i="1" s="1"/>
  <c r="Q1709" i="1"/>
  <c r="P1709" i="1"/>
  <c r="O1709" i="1"/>
  <c r="R1709" i="1" s="1"/>
  <c r="Q1708" i="1"/>
  <c r="P1708" i="1"/>
  <c r="O1708" i="1"/>
  <c r="R1708" i="1" s="1"/>
  <c r="Q1707" i="1"/>
  <c r="P1707" i="1"/>
  <c r="O1707" i="1"/>
  <c r="R1707" i="1" s="1"/>
  <c r="Q1706" i="1"/>
  <c r="P1706" i="1"/>
  <c r="O1706" i="1"/>
  <c r="R1706" i="1" s="1"/>
  <c r="Q1705" i="1"/>
  <c r="P1705" i="1"/>
  <c r="O1705" i="1"/>
  <c r="R1705" i="1" s="1"/>
  <c r="Q1704" i="1"/>
  <c r="P1704" i="1"/>
  <c r="O1704" i="1"/>
  <c r="R1704" i="1" s="1"/>
  <c r="Q1703" i="1"/>
  <c r="P1703" i="1"/>
  <c r="O1703" i="1"/>
  <c r="R1703" i="1" s="1"/>
  <c r="Q1702" i="1"/>
  <c r="P1702" i="1"/>
  <c r="O1702" i="1"/>
  <c r="R1702" i="1" s="1"/>
  <c r="Q1701" i="1"/>
  <c r="P1701" i="1"/>
  <c r="O1701" i="1"/>
  <c r="R1701" i="1" s="1"/>
  <c r="Q1700" i="1"/>
  <c r="P1700" i="1"/>
  <c r="O1700" i="1"/>
  <c r="R1700" i="1" s="1"/>
  <c r="Q1699" i="1"/>
  <c r="P1699" i="1"/>
  <c r="O1699" i="1"/>
  <c r="R1699" i="1" s="1"/>
  <c r="Q1698" i="1"/>
  <c r="P1698" i="1"/>
  <c r="O1698" i="1"/>
  <c r="R1698" i="1" s="1"/>
  <c r="Q1697" i="1"/>
  <c r="P1697" i="1"/>
  <c r="O1697" i="1"/>
  <c r="R1697" i="1" s="1"/>
  <c r="Q1696" i="1"/>
  <c r="P1696" i="1"/>
  <c r="O1696" i="1"/>
  <c r="R1696" i="1" s="1"/>
  <c r="Q1695" i="1"/>
  <c r="P1695" i="1"/>
  <c r="O1695" i="1"/>
  <c r="R1695" i="1" s="1"/>
  <c r="Q1694" i="1"/>
  <c r="P1694" i="1"/>
  <c r="O1694" i="1"/>
  <c r="R1694" i="1" s="1"/>
  <c r="Q1693" i="1"/>
  <c r="P1693" i="1"/>
  <c r="O1693" i="1"/>
  <c r="R1693" i="1" s="1"/>
  <c r="Q1692" i="1"/>
  <c r="P1692" i="1"/>
  <c r="O1692" i="1"/>
  <c r="R1692" i="1" s="1"/>
  <c r="Q1691" i="1"/>
  <c r="P1691" i="1"/>
  <c r="O1691" i="1"/>
  <c r="R1691" i="1" s="1"/>
  <c r="Q1690" i="1"/>
  <c r="P1690" i="1"/>
  <c r="O1690" i="1"/>
  <c r="R1690" i="1" s="1"/>
  <c r="Q1689" i="1"/>
  <c r="P1689" i="1"/>
  <c r="O1689" i="1"/>
  <c r="R1689" i="1" s="1"/>
  <c r="Q1688" i="1"/>
  <c r="P1688" i="1"/>
  <c r="O1688" i="1"/>
  <c r="R1688" i="1" s="1"/>
  <c r="Q1687" i="1"/>
  <c r="P1687" i="1"/>
  <c r="O1687" i="1"/>
  <c r="R1687" i="1" s="1"/>
  <c r="Q1686" i="1"/>
  <c r="P1686" i="1"/>
  <c r="O1686" i="1"/>
  <c r="R1686" i="1" s="1"/>
  <c r="Q1685" i="1"/>
  <c r="P1685" i="1"/>
  <c r="O1685" i="1"/>
  <c r="R1685" i="1" s="1"/>
  <c r="Q1684" i="1"/>
  <c r="P1684" i="1"/>
  <c r="O1684" i="1"/>
  <c r="R1684" i="1" s="1"/>
  <c r="Q1683" i="1"/>
  <c r="P1683" i="1"/>
  <c r="O1683" i="1"/>
  <c r="R1683" i="1" s="1"/>
  <c r="Q1682" i="1"/>
  <c r="P1682" i="1"/>
  <c r="O1682" i="1"/>
  <c r="R1682" i="1" s="1"/>
  <c r="Q1681" i="1"/>
  <c r="P1681" i="1"/>
  <c r="O1681" i="1"/>
  <c r="R1681" i="1" s="1"/>
  <c r="Q1680" i="1"/>
  <c r="P1680" i="1"/>
  <c r="O1680" i="1"/>
  <c r="R1680" i="1" s="1"/>
  <c r="Q1679" i="1"/>
  <c r="P1679" i="1"/>
  <c r="O1679" i="1"/>
  <c r="R1679" i="1" s="1"/>
  <c r="Q1678" i="1"/>
  <c r="P1678" i="1"/>
  <c r="O1678" i="1"/>
  <c r="R1678" i="1" s="1"/>
  <c r="Q1677" i="1"/>
  <c r="P1677" i="1"/>
  <c r="O1677" i="1"/>
  <c r="R1677" i="1" s="1"/>
  <c r="Q1676" i="1"/>
  <c r="P1676" i="1"/>
  <c r="O1676" i="1"/>
  <c r="R1676" i="1" s="1"/>
  <c r="Q1675" i="1"/>
  <c r="P1675" i="1"/>
  <c r="O1675" i="1"/>
  <c r="R1675" i="1" s="1"/>
  <c r="Q1674" i="1"/>
  <c r="P1674" i="1"/>
  <c r="O1674" i="1"/>
  <c r="R1674" i="1" s="1"/>
  <c r="Q1673" i="1"/>
  <c r="P1673" i="1"/>
  <c r="O1673" i="1"/>
  <c r="R1673" i="1" s="1"/>
  <c r="Q1672" i="1"/>
  <c r="P1672" i="1"/>
  <c r="O1672" i="1"/>
  <c r="R1672" i="1" s="1"/>
  <c r="Q1671" i="1"/>
  <c r="P1671" i="1"/>
  <c r="O1671" i="1"/>
  <c r="R1671" i="1" s="1"/>
  <c r="Q1670" i="1"/>
  <c r="P1670" i="1"/>
  <c r="O1670" i="1"/>
  <c r="R1670" i="1" s="1"/>
  <c r="Q1669" i="1"/>
  <c r="P1669" i="1"/>
  <c r="O1669" i="1"/>
  <c r="R1669" i="1" s="1"/>
  <c r="Q1668" i="1"/>
  <c r="P1668" i="1"/>
  <c r="O1668" i="1"/>
  <c r="R1668" i="1" s="1"/>
  <c r="Q1667" i="1"/>
  <c r="P1667" i="1"/>
  <c r="O1667" i="1"/>
  <c r="R1667" i="1" s="1"/>
  <c r="Q1666" i="1"/>
  <c r="P1666" i="1"/>
  <c r="O1666" i="1"/>
  <c r="R1666" i="1" s="1"/>
  <c r="Q1665" i="1"/>
  <c r="P1665" i="1"/>
  <c r="O1665" i="1"/>
  <c r="R1665" i="1" s="1"/>
  <c r="Q1664" i="1"/>
  <c r="P1664" i="1"/>
  <c r="O1664" i="1"/>
  <c r="R1664" i="1" s="1"/>
  <c r="Q1663" i="1"/>
  <c r="P1663" i="1"/>
  <c r="O1663" i="1"/>
  <c r="R1663" i="1" s="1"/>
  <c r="Q1662" i="1"/>
  <c r="P1662" i="1"/>
  <c r="O1662" i="1"/>
  <c r="R1662" i="1" s="1"/>
  <c r="Q1661" i="1"/>
  <c r="P1661" i="1"/>
  <c r="O1661" i="1"/>
  <c r="R1661" i="1" s="1"/>
  <c r="Q1660" i="1"/>
  <c r="P1660" i="1"/>
  <c r="O1660" i="1"/>
  <c r="R1660" i="1" s="1"/>
  <c r="Q1659" i="1"/>
  <c r="P1659" i="1"/>
  <c r="O1659" i="1"/>
  <c r="R1659" i="1" s="1"/>
  <c r="Q1658" i="1"/>
  <c r="P1658" i="1"/>
  <c r="O1658" i="1"/>
  <c r="R1658" i="1" s="1"/>
  <c r="Q1657" i="1"/>
  <c r="P1657" i="1"/>
  <c r="O1657" i="1"/>
  <c r="R1657" i="1" s="1"/>
  <c r="Q1656" i="1"/>
  <c r="P1656" i="1"/>
  <c r="O1656" i="1"/>
  <c r="R1656" i="1" s="1"/>
  <c r="Q1655" i="1"/>
  <c r="P1655" i="1"/>
  <c r="O1655" i="1"/>
  <c r="R1655" i="1" s="1"/>
  <c r="Q1654" i="1"/>
  <c r="P1654" i="1"/>
  <c r="O1654" i="1"/>
  <c r="R1654" i="1" s="1"/>
  <c r="Q1653" i="1"/>
  <c r="P1653" i="1"/>
  <c r="O1653" i="1"/>
  <c r="R1653" i="1" s="1"/>
  <c r="Q1652" i="1"/>
  <c r="P1652" i="1"/>
  <c r="O1652" i="1"/>
  <c r="R1652" i="1" s="1"/>
  <c r="Q1651" i="1"/>
  <c r="P1651" i="1"/>
  <c r="O1651" i="1"/>
  <c r="R1651" i="1" s="1"/>
  <c r="Q1650" i="1"/>
  <c r="P1650" i="1"/>
  <c r="O1650" i="1"/>
  <c r="R1650" i="1" s="1"/>
  <c r="Q1649" i="1"/>
  <c r="P1649" i="1"/>
  <c r="O1649" i="1"/>
  <c r="R1649" i="1" s="1"/>
  <c r="Q1648" i="1"/>
  <c r="P1648" i="1"/>
  <c r="O1648" i="1"/>
  <c r="R1648" i="1" s="1"/>
  <c r="Q1647" i="1"/>
  <c r="P1647" i="1"/>
  <c r="O1647" i="1"/>
  <c r="R1647" i="1" s="1"/>
  <c r="Q1646" i="1"/>
  <c r="P1646" i="1"/>
  <c r="O1646" i="1"/>
  <c r="R1646" i="1" s="1"/>
  <c r="Q1645" i="1"/>
  <c r="P1645" i="1"/>
  <c r="O1645" i="1"/>
  <c r="R1645" i="1" s="1"/>
  <c r="Q1644" i="1"/>
  <c r="P1644" i="1"/>
  <c r="O1644" i="1"/>
  <c r="R1644" i="1" s="1"/>
  <c r="Q1643" i="1"/>
  <c r="P1643" i="1"/>
  <c r="O1643" i="1"/>
  <c r="R1643" i="1" s="1"/>
  <c r="Q1642" i="1"/>
  <c r="P1642" i="1"/>
  <c r="O1642" i="1"/>
  <c r="R1642" i="1" s="1"/>
  <c r="Q1641" i="1"/>
  <c r="P1641" i="1"/>
  <c r="O1641" i="1"/>
  <c r="R1641" i="1" s="1"/>
  <c r="Q1640" i="1"/>
  <c r="P1640" i="1"/>
  <c r="O1640" i="1"/>
  <c r="R1640" i="1" s="1"/>
  <c r="Q1639" i="1"/>
  <c r="P1639" i="1"/>
  <c r="O1639" i="1"/>
  <c r="R1639" i="1" s="1"/>
  <c r="Q1638" i="1"/>
  <c r="P1638" i="1"/>
  <c r="O1638" i="1"/>
  <c r="R1638" i="1" s="1"/>
  <c r="Q1637" i="1"/>
  <c r="P1637" i="1"/>
  <c r="O1637" i="1"/>
  <c r="R1637" i="1" s="1"/>
  <c r="Q1636" i="1"/>
  <c r="P1636" i="1"/>
  <c r="O1636" i="1"/>
  <c r="R1636" i="1" s="1"/>
  <c r="Q1635" i="1"/>
  <c r="P1635" i="1"/>
  <c r="O1635" i="1"/>
  <c r="R1635" i="1" s="1"/>
  <c r="Q1634" i="1"/>
  <c r="P1634" i="1"/>
  <c r="O1634" i="1"/>
  <c r="R1634" i="1" s="1"/>
  <c r="Q1633" i="1"/>
  <c r="P1633" i="1"/>
  <c r="O1633" i="1"/>
  <c r="R1633" i="1" s="1"/>
  <c r="Q1632" i="1"/>
  <c r="P1632" i="1"/>
  <c r="O1632" i="1"/>
  <c r="R1632" i="1" s="1"/>
  <c r="Q1631" i="1"/>
  <c r="P1631" i="1"/>
  <c r="O1631" i="1"/>
  <c r="R1631" i="1" s="1"/>
  <c r="Q1630" i="1"/>
  <c r="P1630" i="1"/>
  <c r="O1630" i="1"/>
  <c r="R1630" i="1" s="1"/>
  <c r="Q1629" i="1"/>
  <c r="P1629" i="1"/>
  <c r="O1629" i="1"/>
  <c r="R1629" i="1" s="1"/>
  <c r="Q1628" i="1"/>
  <c r="P1628" i="1"/>
  <c r="O1628" i="1"/>
  <c r="R1628" i="1" s="1"/>
  <c r="Q1627" i="1"/>
  <c r="P1627" i="1"/>
  <c r="O1627" i="1"/>
  <c r="R1627" i="1" s="1"/>
  <c r="Q1626" i="1"/>
  <c r="P1626" i="1"/>
  <c r="O1626" i="1"/>
  <c r="R1626" i="1" s="1"/>
  <c r="Q1625" i="1"/>
  <c r="P1625" i="1"/>
  <c r="O1625" i="1"/>
  <c r="R1625" i="1" s="1"/>
  <c r="Q1624" i="1"/>
  <c r="P1624" i="1"/>
  <c r="O1624" i="1"/>
  <c r="R1624" i="1" s="1"/>
  <c r="Q1623" i="1"/>
  <c r="P1623" i="1"/>
  <c r="O1623" i="1"/>
  <c r="R1623" i="1" s="1"/>
  <c r="Q1622" i="1"/>
  <c r="P1622" i="1"/>
  <c r="O1622" i="1"/>
  <c r="R1622" i="1" s="1"/>
  <c r="Q1621" i="1"/>
  <c r="P1621" i="1"/>
  <c r="O1621" i="1"/>
  <c r="R1621" i="1" s="1"/>
  <c r="Q1620" i="1"/>
  <c r="P1620" i="1"/>
  <c r="O1620" i="1"/>
  <c r="R1620" i="1" s="1"/>
  <c r="Q1619" i="1"/>
  <c r="P1619" i="1"/>
  <c r="O1619" i="1"/>
  <c r="R1619" i="1" s="1"/>
  <c r="Q1618" i="1"/>
  <c r="P1618" i="1"/>
  <c r="O1618" i="1"/>
  <c r="R1618" i="1" s="1"/>
  <c r="Q1617" i="1"/>
  <c r="P1617" i="1"/>
  <c r="O1617" i="1"/>
  <c r="R1617" i="1" s="1"/>
  <c r="Q1616" i="1"/>
  <c r="P1616" i="1"/>
  <c r="O1616" i="1"/>
  <c r="R1616" i="1" s="1"/>
  <c r="Q1615" i="1"/>
  <c r="P1615" i="1"/>
  <c r="O1615" i="1"/>
  <c r="R1615" i="1" s="1"/>
  <c r="Q1614" i="1"/>
  <c r="P1614" i="1"/>
  <c r="O1614" i="1"/>
  <c r="R1614" i="1" s="1"/>
  <c r="Q1613" i="1"/>
  <c r="P1613" i="1"/>
  <c r="O1613" i="1"/>
  <c r="R1613" i="1" s="1"/>
  <c r="Q1612" i="1"/>
  <c r="P1612" i="1"/>
  <c r="O1612" i="1"/>
  <c r="R1612" i="1" s="1"/>
  <c r="Q1611" i="1"/>
  <c r="P1611" i="1"/>
  <c r="O1611" i="1"/>
  <c r="R1611" i="1" s="1"/>
  <c r="Q1610" i="1"/>
  <c r="P1610" i="1"/>
  <c r="O1610" i="1"/>
  <c r="R1610" i="1" s="1"/>
  <c r="Q1609" i="1"/>
  <c r="P1609" i="1"/>
  <c r="O1609" i="1"/>
  <c r="R1609" i="1" s="1"/>
  <c r="Q1608" i="1"/>
  <c r="P1608" i="1"/>
  <c r="O1608" i="1"/>
  <c r="R1608" i="1" s="1"/>
  <c r="Q1607" i="1"/>
  <c r="P1607" i="1"/>
  <c r="O1607" i="1"/>
  <c r="R1607" i="1" s="1"/>
  <c r="Q1606" i="1"/>
  <c r="P1606" i="1"/>
  <c r="O1606" i="1"/>
  <c r="R1606" i="1" s="1"/>
  <c r="Q1605" i="1"/>
  <c r="P1605" i="1"/>
  <c r="O1605" i="1"/>
  <c r="R1605" i="1" s="1"/>
  <c r="Q1604" i="1"/>
  <c r="P1604" i="1"/>
  <c r="O1604" i="1"/>
  <c r="R1604" i="1" s="1"/>
  <c r="Q1603" i="1"/>
  <c r="P1603" i="1"/>
  <c r="O1603" i="1"/>
  <c r="R1603" i="1" s="1"/>
  <c r="Q1602" i="1"/>
  <c r="P1602" i="1"/>
  <c r="O1602" i="1"/>
  <c r="R1602" i="1" s="1"/>
  <c r="Q1601" i="1"/>
  <c r="P1601" i="1"/>
  <c r="O1601" i="1"/>
  <c r="R1601" i="1" s="1"/>
  <c r="Q1600" i="1"/>
  <c r="P1600" i="1"/>
  <c r="O1600" i="1"/>
  <c r="R1600" i="1" s="1"/>
  <c r="Q1599" i="1"/>
  <c r="P1599" i="1"/>
  <c r="O1599" i="1"/>
  <c r="R1599" i="1" s="1"/>
  <c r="Q1598" i="1"/>
  <c r="P1598" i="1"/>
  <c r="O1598" i="1"/>
  <c r="R1598" i="1" s="1"/>
  <c r="Q1597" i="1"/>
  <c r="P1597" i="1"/>
  <c r="O1597" i="1"/>
  <c r="R1597" i="1" s="1"/>
  <c r="Q1596" i="1"/>
  <c r="P1596" i="1"/>
  <c r="O1596" i="1"/>
  <c r="R1596" i="1" s="1"/>
  <c r="Q1595" i="1"/>
  <c r="P1595" i="1"/>
  <c r="O1595" i="1"/>
  <c r="R1595" i="1" s="1"/>
  <c r="Q1594" i="1"/>
  <c r="P1594" i="1"/>
  <c r="O1594" i="1"/>
  <c r="R1594" i="1" s="1"/>
  <c r="Q1593" i="1"/>
  <c r="P1593" i="1"/>
  <c r="O1593" i="1"/>
  <c r="R1593" i="1" s="1"/>
  <c r="Q1592" i="1"/>
  <c r="P1592" i="1"/>
  <c r="O1592" i="1"/>
  <c r="R1592" i="1" s="1"/>
  <c r="Q1591" i="1"/>
  <c r="P1591" i="1"/>
  <c r="O1591" i="1"/>
  <c r="R1591" i="1" s="1"/>
  <c r="Q1590" i="1"/>
  <c r="P1590" i="1"/>
  <c r="O1590" i="1"/>
  <c r="R1590" i="1" s="1"/>
  <c r="Q1589" i="1"/>
  <c r="P1589" i="1"/>
  <c r="O1589" i="1"/>
  <c r="R1589" i="1" s="1"/>
  <c r="Q1588" i="1"/>
  <c r="P1588" i="1"/>
  <c r="O1588" i="1"/>
  <c r="R1588" i="1" s="1"/>
  <c r="Q1587" i="1"/>
  <c r="P1587" i="1"/>
  <c r="O1587" i="1"/>
  <c r="R1587" i="1" s="1"/>
  <c r="Q1586" i="1"/>
  <c r="P1586" i="1"/>
  <c r="O1586" i="1"/>
  <c r="R1586" i="1" s="1"/>
  <c r="Q1585" i="1"/>
  <c r="P1585" i="1"/>
  <c r="O1585" i="1"/>
  <c r="R1585" i="1" s="1"/>
  <c r="Q1584" i="1"/>
  <c r="P1584" i="1"/>
  <c r="O1584" i="1"/>
  <c r="R1584" i="1" s="1"/>
  <c r="Q1583" i="1"/>
  <c r="P1583" i="1"/>
  <c r="O1583" i="1"/>
  <c r="R1583" i="1" s="1"/>
  <c r="Q1582" i="1"/>
  <c r="P1582" i="1"/>
  <c r="O1582" i="1"/>
  <c r="R1582" i="1" s="1"/>
  <c r="Q1581" i="1"/>
  <c r="P1581" i="1"/>
  <c r="O1581" i="1"/>
  <c r="R1581" i="1" s="1"/>
  <c r="Q1580" i="1"/>
  <c r="P1580" i="1"/>
  <c r="O1580" i="1"/>
  <c r="R1580" i="1" s="1"/>
  <c r="Q1579" i="1"/>
  <c r="P1579" i="1"/>
  <c r="O1579" i="1"/>
  <c r="R1579" i="1" s="1"/>
  <c r="Q1578" i="1"/>
  <c r="P1578" i="1"/>
  <c r="O1578" i="1"/>
  <c r="R1578" i="1" s="1"/>
  <c r="Q1577" i="1"/>
  <c r="P1577" i="1"/>
  <c r="O1577" i="1"/>
  <c r="R1577" i="1" s="1"/>
  <c r="Q1576" i="1"/>
  <c r="P1576" i="1"/>
  <c r="O1576" i="1"/>
  <c r="R1576" i="1" s="1"/>
  <c r="Q1575" i="1"/>
  <c r="P1575" i="1"/>
  <c r="O1575" i="1"/>
  <c r="R1575" i="1" s="1"/>
  <c r="Q1574" i="1"/>
  <c r="P1574" i="1"/>
  <c r="O1574" i="1"/>
  <c r="R1574" i="1" s="1"/>
  <c r="Q1573" i="1"/>
  <c r="P1573" i="1"/>
  <c r="O1573" i="1"/>
  <c r="R1573" i="1" s="1"/>
  <c r="Q1572" i="1"/>
  <c r="P1572" i="1"/>
  <c r="O1572" i="1"/>
  <c r="R1572" i="1" s="1"/>
  <c r="Q1571" i="1"/>
  <c r="P1571" i="1"/>
  <c r="O1571" i="1"/>
  <c r="R1571" i="1" s="1"/>
  <c r="Q1570" i="1"/>
  <c r="P1570" i="1"/>
  <c r="O1570" i="1"/>
  <c r="R1570" i="1" s="1"/>
  <c r="Q1569" i="1"/>
  <c r="P1569" i="1"/>
  <c r="O1569" i="1"/>
  <c r="R1569" i="1" s="1"/>
  <c r="Q1568" i="1"/>
  <c r="P1568" i="1"/>
  <c r="O1568" i="1"/>
  <c r="R1568" i="1" s="1"/>
  <c r="Q1567" i="1"/>
  <c r="P1567" i="1"/>
  <c r="O1567" i="1"/>
  <c r="R1567" i="1" s="1"/>
  <c r="Q1566" i="1"/>
  <c r="P1566" i="1"/>
  <c r="O1566" i="1"/>
  <c r="R1566" i="1" s="1"/>
  <c r="Q1565" i="1"/>
  <c r="P1565" i="1"/>
  <c r="O1565" i="1"/>
  <c r="R1565" i="1" s="1"/>
  <c r="Q1564" i="1"/>
  <c r="P1564" i="1"/>
  <c r="O1564" i="1"/>
  <c r="R1564" i="1" s="1"/>
  <c r="Q1563" i="1"/>
  <c r="P1563" i="1"/>
  <c r="O1563" i="1"/>
  <c r="R1563" i="1" s="1"/>
  <c r="Q1562" i="1"/>
  <c r="P1562" i="1"/>
  <c r="O1562" i="1"/>
  <c r="R1562" i="1" s="1"/>
  <c r="Q1561" i="1"/>
  <c r="P1561" i="1"/>
  <c r="O1561" i="1"/>
  <c r="R1561" i="1" s="1"/>
  <c r="Q1560" i="1"/>
  <c r="P1560" i="1"/>
  <c r="O1560" i="1"/>
  <c r="R1560" i="1" s="1"/>
  <c r="Q1559" i="1"/>
  <c r="P1559" i="1"/>
  <c r="O1559" i="1"/>
  <c r="R1559" i="1" s="1"/>
  <c r="Q1558" i="1"/>
  <c r="P1558" i="1"/>
  <c r="O1558" i="1"/>
  <c r="R1558" i="1" s="1"/>
  <c r="Q1557" i="1"/>
  <c r="P1557" i="1"/>
  <c r="O1557" i="1"/>
  <c r="R1557" i="1" s="1"/>
  <c r="Q1556" i="1"/>
  <c r="P1556" i="1"/>
  <c r="O1556" i="1"/>
  <c r="R1556" i="1" s="1"/>
  <c r="Q1555" i="1"/>
  <c r="P1555" i="1"/>
  <c r="O1555" i="1"/>
  <c r="R1555" i="1" s="1"/>
  <c r="Q1554" i="1"/>
  <c r="P1554" i="1"/>
  <c r="O1554" i="1"/>
  <c r="R1554" i="1" s="1"/>
  <c r="Q1553" i="1"/>
  <c r="P1553" i="1"/>
  <c r="O1553" i="1"/>
  <c r="R1553" i="1" s="1"/>
  <c r="Q1552" i="1"/>
  <c r="P1552" i="1"/>
  <c r="O1552" i="1"/>
  <c r="R1552" i="1" s="1"/>
  <c r="Q1551" i="1"/>
  <c r="P1551" i="1"/>
  <c r="O1551" i="1"/>
  <c r="R1551" i="1" s="1"/>
  <c r="Q1550" i="1"/>
  <c r="P1550" i="1"/>
  <c r="O1550" i="1"/>
  <c r="R1550" i="1" s="1"/>
  <c r="Q1549" i="1"/>
  <c r="P1549" i="1"/>
  <c r="O1549" i="1"/>
  <c r="R1549" i="1" s="1"/>
  <c r="Q1548" i="1"/>
  <c r="P1548" i="1"/>
  <c r="O1548" i="1"/>
  <c r="R1548" i="1" s="1"/>
  <c r="Q1547" i="1"/>
  <c r="P1547" i="1"/>
  <c r="O1547" i="1"/>
  <c r="R1547" i="1" s="1"/>
  <c r="Q1546" i="1"/>
  <c r="P1546" i="1"/>
  <c r="O1546" i="1"/>
  <c r="R1546" i="1" s="1"/>
  <c r="Q1545" i="1"/>
  <c r="P1545" i="1"/>
  <c r="O1545" i="1"/>
  <c r="R1545" i="1" s="1"/>
  <c r="Q1544" i="1"/>
  <c r="P1544" i="1"/>
  <c r="O1544" i="1"/>
  <c r="R1544" i="1" s="1"/>
  <c r="Q1543" i="1"/>
  <c r="P1543" i="1"/>
  <c r="O1543" i="1"/>
  <c r="R1543" i="1" s="1"/>
  <c r="Q1542" i="1"/>
  <c r="P1542" i="1"/>
  <c r="O1542" i="1"/>
  <c r="R1542" i="1" s="1"/>
  <c r="Q1541" i="1"/>
  <c r="P1541" i="1"/>
  <c r="O1541" i="1"/>
  <c r="R1541" i="1" s="1"/>
  <c r="Q1540" i="1"/>
  <c r="P1540" i="1"/>
  <c r="O1540" i="1"/>
  <c r="R1540" i="1" s="1"/>
  <c r="Q1539" i="1"/>
  <c r="P1539" i="1"/>
  <c r="O1539" i="1"/>
  <c r="R1539" i="1" s="1"/>
  <c r="Q1538" i="1"/>
  <c r="P1538" i="1"/>
  <c r="O1538" i="1"/>
  <c r="R1538" i="1" s="1"/>
  <c r="Q1537" i="1"/>
  <c r="P1537" i="1"/>
  <c r="O1537" i="1"/>
  <c r="R1537" i="1" s="1"/>
  <c r="Q1536" i="1"/>
  <c r="P1536" i="1"/>
  <c r="O1536" i="1"/>
  <c r="R1536" i="1" s="1"/>
  <c r="Q1535" i="1"/>
  <c r="P1535" i="1"/>
  <c r="O1535" i="1"/>
  <c r="R1535" i="1" s="1"/>
  <c r="Q1534" i="1"/>
  <c r="P1534" i="1"/>
  <c r="O1534" i="1"/>
  <c r="R1534" i="1" s="1"/>
  <c r="Q1533" i="1"/>
  <c r="P1533" i="1"/>
  <c r="O1533" i="1"/>
  <c r="R1533" i="1" s="1"/>
  <c r="Q1532" i="1"/>
  <c r="P1532" i="1"/>
  <c r="O1532" i="1"/>
  <c r="R1532" i="1" s="1"/>
  <c r="Q1531" i="1"/>
  <c r="P1531" i="1"/>
  <c r="O1531" i="1"/>
  <c r="R1531" i="1" s="1"/>
  <c r="Q1530" i="1"/>
  <c r="P1530" i="1"/>
  <c r="O1530" i="1"/>
  <c r="R1530" i="1" s="1"/>
  <c r="Q1529" i="1"/>
  <c r="P1529" i="1"/>
  <c r="O1529" i="1"/>
  <c r="R1529" i="1" s="1"/>
  <c r="Q1528" i="1"/>
  <c r="P1528" i="1"/>
  <c r="O1528" i="1"/>
  <c r="R1528" i="1" s="1"/>
  <c r="Q1527" i="1"/>
  <c r="P1527" i="1"/>
  <c r="O1527" i="1"/>
  <c r="R1527" i="1" s="1"/>
  <c r="Q1526" i="1"/>
  <c r="P1526" i="1"/>
  <c r="O1526" i="1"/>
  <c r="R1526" i="1" s="1"/>
  <c r="Q1525" i="1"/>
  <c r="P1525" i="1"/>
  <c r="O1525" i="1"/>
  <c r="R1525" i="1" s="1"/>
  <c r="Q1524" i="1"/>
  <c r="P1524" i="1"/>
  <c r="O1524" i="1"/>
  <c r="R1524" i="1" s="1"/>
  <c r="Q1523" i="1"/>
  <c r="P1523" i="1"/>
  <c r="O1523" i="1"/>
  <c r="R1523" i="1" s="1"/>
  <c r="Q1522" i="1"/>
  <c r="P1522" i="1"/>
  <c r="O1522" i="1"/>
  <c r="R1522" i="1" s="1"/>
  <c r="Q1521" i="1"/>
  <c r="P1521" i="1"/>
  <c r="O1521" i="1"/>
  <c r="R1521" i="1" s="1"/>
  <c r="Q1520" i="1"/>
  <c r="P1520" i="1"/>
  <c r="O1520" i="1"/>
  <c r="R1520" i="1" s="1"/>
  <c r="Q1519" i="1"/>
  <c r="P1519" i="1"/>
  <c r="O1519" i="1"/>
  <c r="R1519" i="1" s="1"/>
  <c r="Q1518" i="1"/>
  <c r="P1518" i="1"/>
  <c r="O1518" i="1"/>
  <c r="R1518" i="1" s="1"/>
  <c r="Q1517" i="1"/>
  <c r="P1517" i="1"/>
  <c r="O1517" i="1"/>
  <c r="R1517" i="1" s="1"/>
  <c r="Q1516" i="1"/>
  <c r="P1516" i="1"/>
  <c r="O1516" i="1"/>
  <c r="R1516" i="1" s="1"/>
  <c r="Q1515" i="1"/>
  <c r="P1515" i="1"/>
  <c r="O1515" i="1"/>
  <c r="R1515" i="1" s="1"/>
  <c r="Q1514" i="1"/>
  <c r="P1514" i="1"/>
  <c r="O1514" i="1"/>
  <c r="R1514" i="1" s="1"/>
  <c r="Q1513" i="1"/>
  <c r="P1513" i="1"/>
  <c r="O1513" i="1"/>
  <c r="R1513" i="1" s="1"/>
  <c r="Q1512" i="1"/>
  <c r="P1512" i="1"/>
  <c r="O1512" i="1"/>
  <c r="R1512" i="1" s="1"/>
  <c r="Q1511" i="1"/>
  <c r="P1511" i="1"/>
  <c r="O1511" i="1"/>
  <c r="R1511" i="1" s="1"/>
  <c r="Q1510" i="1"/>
  <c r="P1510" i="1"/>
  <c r="O1510" i="1"/>
  <c r="R1510" i="1" s="1"/>
  <c r="Q1509" i="1"/>
  <c r="P1509" i="1"/>
  <c r="O1509" i="1"/>
  <c r="R1509" i="1" s="1"/>
  <c r="Q1508" i="1"/>
  <c r="P1508" i="1"/>
  <c r="O1508" i="1"/>
  <c r="R1508" i="1" s="1"/>
  <c r="Q1507" i="1"/>
  <c r="P1507" i="1"/>
  <c r="O1507" i="1"/>
  <c r="R1507" i="1" s="1"/>
  <c r="Q1506" i="1"/>
  <c r="P1506" i="1"/>
  <c r="O1506" i="1"/>
  <c r="R1506" i="1" s="1"/>
  <c r="Q1505" i="1"/>
  <c r="P1505" i="1"/>
  <c r="O1505" i="1"/>
  <c r="R1505" i="1" s="1"/>
  <c r="Q1504" i="1"/>
  <c r="P1504" i="1"/>
  <c r="O1504" i="1"/>
  <c r="R1504" i="1" s="1"/>
  <c r="Q1503" i="1"/>
  <c r="P1503" i="1"/>
  <c r="O1503" i="1"/>
  <c r="R1503" i="1" s="1"/>
  <c r="Q1502" i="1"/>
  <c r="P1502" i="1"/>
  <c r="O1502" i="1"/>
  <c r="R1502" i="1" s="1"/>
  <c r="Q1501" i="1"/>
  <c r="P1501" i="1"/>
  <c r="O1501" i="1"/>
  <c r="R1501" i="1" s="1"/>
  <c r="Q1500" i="1"/>
  <c r="P1500" i="1"/>
  <c r="O1500" i="1"/>
  <c r="R1500" i="1" s="1"/>
  <c r="Q1499" i="1"/>
  <c r="P1499" i="1"/>
  <c r="O1499" i="1"/>
  <c r="R1499" i="1" s="1"/>
  <c r="Q1498" i="1"/>
  <c r="P1498" i="1"/>
  <c r="O1498" i="1"/>
  <c r="R1498" i="1" s="1"/>
  <c r="Q1497" i="1"/>
  <c r="P1497" i="1"/>
  <c r="O1497" i="1"/>
  <c r="R1497" i="1" s="1"/>
  <c r="Q1496" i="1"/>
  <c r="P1496" i="1"/>
  <c r="O1496" i="1"/>
  <c r="R1496" i="1" s="1"/>
  <c r="Q1495" i="1"/>
  <c r="P1495" i="1"/>
  <c r="O1495" i="1"/>
  <c r="R1495" i="1" s="1"/>
  <c r="Q1494" i="1"/>
  <c r="P1494" i="1"/>
  <c r="O1494" i="1"/>
  <c r="R1494" i="1" s="1"/>
  <c r="Q1493" i="1"/>
  <c r="P1493" i="1"/>
  <c r="O1493" i="1"/>
  <c r="R1493" i="1" s="1"/>
  <c r="Q1492" i="1"/>
  <c r="P1492" i="1"/>
  <c r="O1492" i="1"/>
  <c r="R1492" i="1" s="1"/>
  <c r="Q1491" i="1"/>
  <c r="P1491" i="1"/>
  <c r="O1491" i="1"/>
  <c r="R1491" i="1" s="1"/>
  <c r="Q1490" i="1"/>
  <c r="P1490" i="1"/>
  <c r="O1490" i="1"/>
  <c r="R1490" i="1" s="1"/>
  <c r="Q1489" i="1"/>
  <c r="P1489" i="1"/>
  <c r="O1489" i="1"/>
  <c r="R1489" i="1" s="1"/>
  <c r="Q1488" i="1"/>
  <c r="P1488" i="1"/>
  <c r="O1488" i="1"/>
  <c r="R1488" i="1" s="1"/>
  <c r="Q1487" i="1"/>
  <c r="P1487" i="1"/>
  <c r="O1487" i="1"/>
  <c r="R1487" i="1" s="1"/>
  <c r="Q1486" i="1"/>
  <c r="P1486" i="1"/>
  <c r="O1486" i="1"/>
  <c r="R1486" i="1" s="1"/>
  <c r="Q1485" i="1"/>
  <c r="P1485" i="1"/>
  <c r="O1485" i="1"/>
  <c r="R1485" i="1" s="1"/>
  <c r="Q1484" i="1"/>
  <c r="P1484" i="1"/>
  <c r="O1484" i="1"/>
  <c r="R1484" i="1" s="1"/>
  <c r="Q1483" i="1"/>
  <c r="P1483" i="1"/>
  <c r="O1483" i="1"/>
  <c r="R1483" i="1" s="1"/>
  <c r="Q1482" i="1"/>
  <c r="P1482" i="1"/>
  <c r="O1482" i="1"/>
  <c r="R1482" i="1" s="1"/>
  <c r="Q1481" i="1"/>
  <c r="P1481" i="1"/>
  <c r="O1481" i="1"/>
  <c r="R1481" i="1" s="1"/>
  <c r="Q1480" i="1"/>
  <c r="P1480" i="1"/>
  <c r="O1480" i="1"/>
  <c r="R1480" i="1" s="1"/>
  <c r="Q1479" i="1"/>
  <c r="P1479" i="1"/>
  <c r="O1479" i="1"/>
  <c r="R1479" i="1" s="1"/>
  <c r="Q1478" i="1"/>
  <c r="P1478" i="1"/>
  <c r="O1478" i="1"/>
  <c r="R1478" i="1" s="1"/>
  <c r="Q1477" i="1"/>
  <c r="P1477" i="1"/>
  <c r="O1477" i="1"/>
  <c r="R1477" i="1" s="1"/>
  <c r="Q1476" i="1"/>
  <c r="P1476" i="1"/>
  <c r="O1476" i="1"/>
  <c r="R1476" i="1" s="1"/>
  <c r="Q1475" i="1"/>
  <c r="P1475" i="1"/>
  <c r="O1475" i="1"/>
  <c r="R1475" i="1" s="1"/>
  <c r="Q1474" i="1"/>
  <c r="P1474" i="1"/>
  <c r="O1474" i="1"/>
  <c r="R1474" i="1" s="1"/>
  <c r="Q1473" i="1"/>
  <c r="P1473" i="1"/>
  <c r="O1473" i="1"/>
  <c r="R1473" i="1" s="1"/>
  <c r="Q1472" i="1"/>
  <c r="P1472" i="1"/>
  <c r="O1472" i="1"/>
  <c r="R1472" i="1" s="1"/>
  <c r="Q1471" i="1"/>
  <c r="P1471" i="1"/>
  <c r="O1471" i="1"/>
  <c r="R1471" i="1" s="1"/>
  <c r="Q1470" i="1"/>
  <c r="P1470" i="1"/>
  <c r="O1470" i="1"/>
  <c r="R1470" i="1" s="1"/>
  <c r="Q1469" i="1"/>
  <c r="P1469" i="1"/>
  <c r="O1469" i="1"/>
  <c r="R1469" i="1" s="1"/>
  <c r="Q1468" i="1"/>
  <c r="P1468" i="1"/>
  <c r="O1468" i="1"/>
  <c r="R1468" i="1" s="1"/>
  <c r="Q1467" i="1"/>
  <c r="P1467" i="1"/>
  <c r="O1467" i="1"/>
  <c r="R1467" i="1" s="1"/>
  <c r="Q1466" i="1"/>
  <c r="P1466" i="1"/>
  <c r="O1466" i="1"/>
  <c r="R1466" i="1" s="1"/>
  <c r="Q1465" i="1"/>
  <c r="P1465" i="1"/>
  <c r="O1465" i="1"/>
  <c r="R1465" i="1" s="1"/>
  <c r="Q1464" i="1"/>
  <c r="P1464" i="1"/>
  <c r="O1464" i="1"/>
  <c r="R1464" i="1" s="1"/>
  <c r="Q1463" i="1"/>
  <c r="P1463" i="1"/>
  <c r="O1463" i="1"/>
  <c r="R1463" i="1" s="1"/>
  <c r="Q1462" i="1"/>
  <c r="P1462" i="1"/>
  <c r="O1462" i="1"/>
  <c r="R1462" i="1" s="1"/>
  <c r="Q1461" i="1"/>
  <c r="P1461" i="1"/>
  <c r="O1461" i="1"/>
  <c r="R1461" i="1" s="1"/>
  <c r="Q1460" i="1"/>
  <c r="P1460" i="1"/>
  <c r="O1460" i="1"/>
  <c r="R1460" i="1" s="1"/>
  <c r="Q1459" i="1"/>
  <c r="P1459" i="1"/>
  <c r="O1459" i="1"/>
  <c r="R1459" i="1" s="1"/>
  <c r="Q1458" i="1"/>
  <c r="P1458" i="1"/>
  <c r="O1458" i="1"/>
  <c r="R1458" i="1" s="1"/>
  <c r="Q1457" i="1"/>
  <c r="P1457" i="1"/>
  <c r="O1457" i="1"/>
  <c r="R1457" i="1" s="1"/>
  <c r="Q1456" i="1"/>
  <c r="P1456" i="1"/>
  <c r="O1456" i="1"/>
  <c r="R1456" i="1" s="1"/>
  <c r="Q1455" i="1"/>
  <c r="P1455" i="1"/>
  <c r="O1455" i="1"/>
  <c r="R1455" i="1" s="1"/>
  <c r="Q1454" i="1"/>
  <c r="P1454" i="1"/>
  <c r="O1454" i="1"/>
  <c r="R1454" i="1" s="1"/>
  <c r="Q1453" i="1"/>
  <c r="P1453" i="1"/>
  <c r="O1453" i="1"/>
  <c r="R1453" i="1" s="1"/>
  <c r="Q1452" i="1"/>
  <c r="P1452" i="1"/>
  <c r="O1452" i="1"/>
  <c r="R1452" i="1" s="1"/>
  <c r="Q1451" i="1"/>
  <c r="P1451" i="1"/>
  <c r="O1451" i="1"/>
  <c r="R1451" i="1" s="1"/>
  <c r="Q1450" i="1"/>
  <c r="P1450" i="1"/>
  <c r="O1450" i="1"/>
  <c r="R1450" i="1" s="1"/>
  <c r="Q1449" i="1"/>
  <c r="P1449" i="1"/>
  <c r="O1449" i="1"/>
  <c r="R1449" i="1" s="1"/>
  <c r="Q1448" i="1"/>
  <c r="P1448" i="1"/>
  <c r="O1448" i="1"/>
  <c r="R1448" i="1" s="1"/>
  <c r="Q1447" i="1"/>
  <c r="P1447" i="1"/>
  <c r="O1447" i="1"/>
  <c r="R1447" i="1" s="1"/>
  <c r="Q1446" i="1"/>
  <c r="P1446" i="1"/>
  <c r="O1446" i="1"/>
  <c r="R1446" i="1" s="1"/>
  <c r="Q1445" i="1"/>
  <c r="P1445" i="1"/>
  <c r="O1445" i="1"/>
  <c r="R1445" i="1" s="1"/>
  <c r="Q1444" i="1"/>
  <c r="P1444" i="1"/>
  <c r="O1444" i="1"/>
  <c r="R1444" i="1" s="1"/>
  <c r="Q1443" i="1"/>
  <c r="P1443" i="1"/>
  <c r="O1443" i="1"/>
  <c r="R1443" i="1" s="1"/>
  <c r="Q1442" i="1"/>
  <c r="P1442" i="1"/>
  <c r="O1442" i="1"/>
  <c r="R1442" i="1" s="1"/>
  <c r="Q1441" i="1"/>
  <c r="P1441" i="1"/>
  <c r="O1441" i="1"/>
  <c r="R1441" i="1" s="1"/>
  <c r="Q1440" i="1"/>
  <c r="P1440" i="1"/>
  <c r="O1440" i="1"/>
  <c r="R1440" i="1" s="1"/>
  <c r="Q1439" i="1"/>
  <c r="P1439" i="1"/>
  <c r="O1439" i="1"/>
  <c r="R1439" i="1" s="1"/>
  <c r="Q1438" i="1"/>
  <c r="P1438" i="1"/>
  <c r="O1438" i="1"/>
  <c r="R1438" i="1" s="1"/>
  <c r="Q1437" i="1"/>
  <c r="P1437" i="1"/>
  <c r="O1437" i="1"/>
  <c r="R1437" i="1" s="1"/>
  <c r="Q1436" i="1"/>
  <c r="P1436" i="1"/>
  <c r="O1436" i="1"/>
  <c r="R1436" i="1" s="1"/>
  <c r="Q1435" i="1"/>
  <c r="P1435" i="1"/>
  <c r="O1435" i="1"/>
  <c r="R1435" i="1" s="1"/>
  <c r="Q1434" i="1"/>
  <c r="P1434" i="1"/>
  <c r="O1434" i="1"/>
  <c r="R1434" i="1" s="1"/>
  <c r="Q1433" i="1"/>
  <c r="P1433" i="1"/>
  <c r="O1433" i="1"/>
  <c r="R1433" i="1" s="1"/>
  <c r="Q1432" i="1"/>
  <c r="P1432" i="1"/>
  <c r="O1432" i="1"/>
  <c r="R1432" i="1" s="1"/>
  <c r="Q1431" i="1"/>
  <c r="P1431" i="1"/>
  <c r="O1431" i="1"/>
  <c r="R1431" i="1" s="1"/>
  <c r="Q1430" i="1"/>
  <c r="P1430" i="1"/>
  <c r="O1430" i="1"/>
  <c r="R1430" i="1" s="1"/>
  <c r="Q1429" i="1"/>
  <c r="P1429" i="1"/>
  <c r="O1429" i="1"/>
  <c r="R1429" i="1" s="1"/>
  <c r="Q1428" i="1"/>
  <c r="P1428" i="1"/>
  <c r="O1428" i="1"/>
  <c r="R1428" i="1" s="1"/>
  <c r="Q1427" i="1"/>
  <c r="P1427" i="1"/>
  <c r="O1427" i="1"/>
  <c r="R1427" i="1" s="1"/>
  <c r="Q1426" i="1"/>
  <c r="P1426" i="1"/>
  <c r="O1426" i="1"/>
  <c r="R1426" i="1" s="1"/>
  <c r="Q1425" i="1"/>
  <c r="P1425" i="1"/>
  <c r="O1425" i="1"/>
  <c r="R1425" i="1" s="1"/>
  <c r="Q1424" i="1"/>
  <c r="P1424" i="1"/>
  <c r="O1424" i="1"/>
  <c r="R1424" i="1" s="1"/>
  <c r="Q1423" i="1"/>
  <c r="P1423" i="1"/>
  <c r="O1423" i="1"/>
  <c r="R1423" i="1" s="1"/>
  <c r="Q1422" i="1"/>
  <c r="P1422" i="1"/>
  <c r="O1422" i="1"/>
  <c r="R1422" i="1" s="1"/>
  <c r="Q1421" i="1"/>
  <c r="P1421" i="1"/>
  <c r="O1421" i="1"/>
  <c r="R1421" i="1" s="1"/>
  <c r="Q1420" i="1"/>
  <c r="P1420" i="1"/>
  <c r="O1420" i="1"/>
  <c r="R1420" i="1" s="1"/>
  <c r="Q1419" i="1"/>
  <c r="P1419" i="1"/>
  <c r="O1419" i="1"/>
  <c r="R1419" i="1" s="1"/>
  <c r="Q1418" i="1"/>
  <c r="P1418" i="1"/>
  <c r="O1418" i="1"/>
  <c r="R1418" i="1" s="1"/>
  <c r="Q1417" i="1"/>
  <c r="P1417" i="1"/>
  <c r="O1417" i="1"/>
  <c r="R1417" i="1" s="1"/>
  <c r="Q1416" i="1"/>
  <c r="P1416" i="1"/>
  <c r="O1416" i="1"/>
  <c r="R1416" i="1" s="1"/>
  <c r="Q1415" i="1"/>
  <c r="P1415" i="1"/>
  <c r="O1415" i="1"/>
  <c r="R1415" i="1" s="1"/>
  <c r="Q1414" i="1"/>
  <c r="P1414" i="1"/>
  <c r="O1414" i="1"/>
  <c r="R1414" i="1" s="1"/>
  <c r="Q1413" i="1"/>
  <c r="P1413" i="1"/>
  <c r="O1413" i="1"/>
  <c r="R1413" i="1" s="1"/>
  <c r="Q1412" i="1"/>
  <c r="P1412" i="1"/>
  <c r="O1412" i="1"/>
  <c r="R1412" i="1" s="1"/>
  <c r="Q1411" i="1"/>
  <c r="P1411" i="1"/>
  <c r="O1411" i="1"/>
  <c r="R1411" i="1" s="1"/>
  <c r="Q1410" i="1"/>
  <c r="P1410" i="1"/>
  <c r="O1410" i="1"/>
  <c r="R1410" i="1" s="1"/>
  <c r="Q1409" i="1"/>
  <c r="P1409" i="1"/>
  <c r="O1409" i="1"/>
  <c r="R1409" i="1" s="1"/>
  <c r="Q1408" i="1"/>
  <c r="P1408" i="1"/>
  <c r="O1408" i="1"/>
  <c r="R1408" i="1" s="1"/>
  <c r="Q1407" i="1"/>
  <c r="P1407" i="1"/>
  <c r="O1407" i="1"/>
  <c r="R1407" i="1" s="1"/>
  <c r="Q1406" i="1"/>
  <c r="P1406" i="1"/>
  <c r="O1406" i="1"/>
  <c r="R1406" i="1" s="1"/>
  <c r="Q1405" i="1"/>
  <c r="P1405" i="1"/>
  <c r="O1405" i="1"/>
  <c r="R1405" i="1" s="1"/>
  <c r="Q1404" i="1"/>
  <c r="P1404" i="1"/>
  <c r="O1404" i="1"/>
  <c r="R1404" i="1" s="1"/>
  <c r="Q1403" i="1"/>
  <c r="P1403" i="1"/>
  <c r="O1403" i="1"/>
  <c r="R1403" i="1" s="1"/>
  <c r="Q1402" i="1"/>
  <c r="P1402" i="1"/>
  <c r="O1402" i="1"/>
  <c r="R1402" i="1" s="1"/>
  <c r="Q1401" i="1"/>
  <c r="P1401" i="1"/>
  <c r="O1401" i="1"/>
  <c r="R1401" i="1" s="1"/>
  <c r="Q1400" i="1"/>
  <c r="P1400" i="1"/>
  <c r="O1400" i="1"/>
  <c r="R1400" i="1" s="1"/>
  <c r="Q1399" i="1"/>
  <c r="P1399" i="1"/>
  <c r="O1399" i="1"/>
  <c r="R1399" i="1" s="1"/>
  <c r="Q1398" i="1"/>
  <c r="P1398" i="1"/>
  <c r="O1398" i="1"/>
  <c r="R1398" i="1" s="1"/>
  <c r="Q1397" i="1"/>
  <c r="P1397" i="1"/>
  <c r="O1397" i="1"/>
  <c r="R1397" i="1" s="1"/>
  <c r="Q1396" i="1"/>
  <c r="P1396" i="1"/>
  <c r="O1396" i="1"/>
  <c r="R1396" i="1" s="1"/>
  <c r="Q1395" i="1"/>
  <c r="P1395" i="1"/>
  <c r="O1395" i="1"/>
  <c r="R1395" i="1" s="1"/>
  <c r="Q1394" i="1"/>
  <c r="P1394" i="1"/>
  <c r="O1394" i="1"/>
  <c r="R1394" i="1" s="1"/>
  <c r="Q1393" i="1"/>
  <c r="P1393" i="1"/>
  <c r="O1393" i="1"/>
  <c r="R1393" i="1" s="1"/>
  <c r="Q1392" i="1"/>
  <c r="P1392" i="1"/>
  <c r="O1392" i="1"/>
  <c r="R1392" i="1" s="1"/>
  <c r="Q1391" i="1"/>
  <c r="P1391" i="1"/>
  <c r="O1391" i="1"/>
  <c r="R1391" i="1" s="1"/>
  <c r="Q1390" i="1"/>
  <c r="P1390" i="1"/>
  <c r="O1390" i="1"/>
  <c r="R1390" i="1" s="1"/>
  <c r="Q1389" i="1"/>
  <c r="P1389" i="1"/>
  <c r="O1389" i="1"/>
  <c r="R1389" i="1" s="1"/>
  <c r="Q1388" i="1"/>
  <c r="P1388" i="1"/>
  <c r="O1388" i="1"/>
  <c r="R1388" i="1" s="1"/>
  <c r="Q1387" i="1"/>
  <c r="P1387" i="1"/>
  <c r="O1387" i="1"/>
  <c r="R1387" i="1" s="1"/>
  <c r="Q1386" i="1"/>
  <c r="P1386" i="1"/>
  <c r="O1386" i="1"/>
  <c r="R1386" i="1" s="1"/>
  <c r="Q1385" i="1"/>
  <c r="P1385" i="1"/>
  <c r="O1385" i="1"/>
  <c r="R1385" i="1" s="1"/>
  <c r="Q1384" i="1"/>
  <c r="P1384" i="1"/>
  <c r="O1384" i="1"/>
  <c r="R1384" i="1" s="1"/>
  <c r="Q1383" i="1"/>
  <c r="P1383" i="1"/>
  <c r="O1383" i="1"/>
  <c r="R1383" i="1" s="1"/>
  <c r="Q1382" i="1"/>
  <c r="P1382" i="1"/>
  <c r="O1382" i="1"/>
  <c r="R1382" i="1" s="1"/>
  <c r="Q1381" i="1"/>
  <c r="P1381" i="1"/>
  <c r="O1381" i="1"/>
  <c r="R1381" i="1" s="1"/>
  <c r="Q1380" i="1"/>
  <c r="P1380" i="1"/>
  <c r="O1380" i="1"/>
  <c r="R1380" i="1" s="1"/>
  <c r="Q1379" i="1"/>
  <c r="P1379" i="1"/>
  <c r="O1379" i="1"/>
  <c r="R1379" i="1" s="1"/>
  <c r="Q1378" i="1"/>
  <c r="P1378" i="1"/>
  <c r="O1378" i="1"/>
  <c r="R1378" i="1" s="1"/>
  <c r="Q1377" i="1"/>
  <c r="P1377" i="1"/>
  <c r="O1377" i="1"/>
  <c r="R1377" i="1" s="1"/>
  <c r="Q1376" i="1"/>
  <c r="P1376" i="1"/>
  <c r="O1376" i="1"/>
  <c r="R1376" i="1" s="1"/>
  <c r="Q1375" i="1"/>
  <c r="P1375" i="1"/>
  <c r="O1375" i="1"/>
  <c r="R1375" i="1" s="1"/>
  <c r="Q1374" i="1"/>
  <c r="P1374" i="1"/>
  <c r="O1374" i="1"/>
  <c r="R1374" i="1" s="1"/>
  <c r="Q1373" i="1"/>
  <c r="P1373" i="1"/>
  <c r="O1373" i="1"/>
  <c r="R1373" i="1" s="1"/>
  <c r="Q1372" i="1"/>
  <c r="P1372" i="1"/>
  <c r="O1372" i="1"/>
  <c r="R1372" i="1" s="1"/>
  <c r="Q1371" i="1"/>
  <c r="P1371" i="1"/>
  <c r="O1371" i="1"/>
  <c r="R1371" i="1" s="1"/>
  <c r="Q1370" i="1"/>
  <c r="P1370" i="1"/>
  <c r="O1370" i="1"/>
  <c r="R1370" i="1" s="1"/>
  <c r="Q1369" i="1"/>
  <c r="P1369" i="1"/>
  <c r="O1369" i="1"/>
  <c r="R1369" i="1" s="1"/>
  <c r="Q1368" i="1"/>
  <c r="P1368" i="1"/>
  <c r="O1368" i="1"/>
  <c r="R1368" i="1" s="1"/>
  <c r="Q1367" i="1"/>
  <c r="P1367" i="1"/>
  <c r="O1367" i="1"/>
  <c r="R1367" i="1" s="1"/>
  <c r="Q1366" i="1"/>
  <c r="P1366" i="1"/>
  <c r="O1366" i="1"/>
  <c r="R1366" i="1" s="1"/>
  <c r="Q1365" i="1"/>
  <c r="P1365" i="1"/>
  <c r="O1365" i="1"/>
  <c r="R1365" i="1" s="1"/>
  <c r="Q1364" i="1"/>
  <c r="P1364" i="1"/>
  <c r="O1364" i="1"/>
  <c r="R1364" i="1" s="1"/>
  <c r="Q1363" i="1"/>
  <c r="P1363" i="1"/>
  <c r="O1363" i="1"/>
  <c r="R1363" i="1" s="1"/>
  <c r="Q1362" i="1"/>
  <c r="P1362" i="1"/>
  <c r="O1362" i="1"/>
  <c r="R1362" i="1" s="1"/>
  <c r="Q1361" i="1"/>
  <c r="P1361" i="1"/>
  <c r="O1361" i="1"/>
  <c r="R1361" i="1" s="1"/>
  <c r="Q1360" i="1"/>
  <c r="P1360" i="1"/>
  <c r="O1360" i="1"/>
  <c r="R1360" i="1" s="1"/>
  <c r="Q1359" i="1"/>
  <c r="P1359" i="1"/>
  <c r="O1359" i="1"/>
  <c r="R1359" i="1" s="1"/>
  <c r="Q1358" i="1"/>
  <c r="P1358" i="1"/>
  <c r="O1358" i="1"/>
  <c r="R1358" i="1" s="1"/>
  <c r="Q1357" i="1"/>
  <c r="P1357" i="1"/>
  <c r="O1357" i="1"/>
  <c r="R1357" i="1" s="1"/>
  <c r="Q1356" i="1"/>
  <c r="P1356" i="1"/>
  <c r="O1356" i="1"/>
  <c r="R1356" i="1" s="1"/>
  <c r="Q1355" i="1"/>
  <c r="P1355" i="1"/>
  <c r="O1355" i="1"/>
  <c r="R1355" i="1" s="1"/>
  <c r="Q1354" i="1"/>
  <c r="P1354" i="1"/>
  <c r="O1354" i="1"/>
  <c r="R1354" i="1" s="1"/>
  <c r="Q1353" i="1"/>
  <c r="P1353" i="1"/>
  <c r="O1353" i="1"/>
  <c r="R1353" i="1" s="1"/>
  <c r="Q1352" i="1"/>
  <c r="P1352" i="1"/>
  <c r="O1352" i="1"/>
  <c r="R1352" i="1" s="1"/>
  <c r="Q1351" i="1"/>
  <c r="P1351" i="1"/>
  <c r="O1351" i="1"/>
  <c r="R1351" i="1" s="1"/>
  <c r="Q1350" i="1"/>
  <c r="P1350" i="1"/>
  <c r="O1350" i="1"/>
  <c r="R1350" i="1" s="1"/>
  <c r="Q1349" i="1"/>
  <c r="P1349" i="1"/>
  <c r="O1349" i="1"/>
  <c r="R1349" i="1" s="1"/>
  <c r="Q1348" i="1"/>
  <c r="P1348" i="1"/>
  <c r="O1348" i="1"/>
  <c r="R1348" i="1" s="1"/>
  <c r="Q1347" i="1"/>
  <c r="P1347" i="1"/>
  <c r="O1347" i="1"/>
  <c r="R1347" i="1" s="1"/>
  <c r="Q1346" i="1"/>
  <c r="P1346" i="1"/>
  <c r="O1346" i="1"/>
  <c r="R1346" i="1" s="1"/>
  <c r="Q1345" i="1"/>
  <c r="P1345" i="1"/>
  <c r="O1345" i="1"/>
  <c r="R1345" i="1" s="1"/>
  <c r="Q1344" i="1"/>
  <c r="P1344" i="1"/>
  <c r="O1344" i="1"/>
  <c r="R1344" i="1" s="1"/>
  <c r="Q1343" i="1"/>
  <c r="P1343" i="1"/>
  <c r="O1343" i="1"/>
  <c r="R1343" i="1" s="1"/>
  <c r="Q1342" i="1"/>
  <c r="P1342" i="1"/>
  <c r="O1342" i="1"/>
  <c r="R1342" i="1" s="1"/>
  <c r="Q1341" i="1"/>
  <c r="P1341" i="1"/>
  <c r="O1341" i="1"/>
  <c r="R1341" i="1" s="1"/>
  <c r="Q1340" i="1"/>
  <c r="P1340" i="1"/>
  <c r="O1340" i="1"/>
  <c r="R1340" i="1" s="1"/>
  <c r="Q1339" i="1"/>
  <c r="P1339" i="1"/>
  <c r="O1339" i="1"/>
  <c r="R1339" i="1" s="1"/>
  <c r="Q1338" i="1"/>
  <c r="P1338" i="1"/>
  <c r="O1338" i="1"/>
  <c r="R1338" i="1" s="1"/>
  <c r="Q1337" i="1"/>
  <c r="P1337" i="1"/>
  <c r="O1337" i="1"/>
  <c r="R1337" i="1" s="1"/>
  <c r="Q1336" i="1"/>
  <c r="P1336" i="1"/>
  <c r="O1336" i="1"/>
  <c r="R1336" i="1" s="1"/>
  <c r="Q1335" i="1"/>
  <c r="P1335" i="1"/>
  <c r="O1335" i="1"/>
  <c r="R1335" i="1" s="1"/>
  <c r="Q1334" i="1"/>
  <c r="P1334" i="1"/>
  <c r="O1334" i="1"/>
  <c r="R1334" i="1" s="1"/>
  <c r="Q1333" i="1"/>
  <c r="P1333" i="1"/>
  <c r="O1333" i="1"/>
  <c r="R1333" i="1" s="1"/>
  <c r="Q1332" i="1"/>
  <c r="P1332" i="1"/>
  <c r="O1332" i="1"/>
  <c r="R1332" i="1" s="1"/>
  <c r="Q1331" i="1"/>
  <c r="P1331" i="1"/>
  <c r="O1331" i="1"/>
  <c r="R1331" i="1" s="1"/>
  <c r="Q1330" i="1"/>
  <c r="P1330" i="1"/>
  <c r="O1330" i="1"/>
  <c r="R1330" i="1" s="1"/>
  <c r="Q1329" i="1"/>
  <c r="P1329" i="1"/>
  <c r="O1329" i="1"/>
  <c r="R1329" i="1" s="1"/>
  <c r="Q1328" i="1"/>
  <c r="P1328" i="1"/>
  <c r="O1328" i="1"/>
  <c r="R1328" i="1" s="1"/>
  <c r="Q1327" i="1"/>
  <c r="P1327" i="1"/>
  <c r="O1327" i="1"/>
  <c r="R1327" i="1" s="1"/>
  <c r="Q1326" i="1"/>
  <c r="P1326" i="1"/>
  <c r="O1326" i="1"/>
  <c r="R1326" i="1" s="1"/>
  <c r="Q1325" i="1"/>
  <c r="P1325" i="1"/>
  <c r="O1325" i="1"/>
  <c r="R1325" i="1" s="1"/>
  <c r="Q1324" i="1"/>
  <c r="P1324" i="1"/>
  <c r="O1324" i="1"/>
  <c r="R1324" i="1" s="1"/>
  <c r="Q1323" i="1"/>
  <c r="P1323" i="1"/>
  <c r="O1323" i="1"/>
  <c r="R1323" i="1" s="1"/>
  <c r="Q1322" i="1"/>
  <c r="P1322" i="1"/>
  <c r="O1322" i="1"/>
  <c r="R1322" i="1" s="1"/>
  <c r="Q1321" i="1"/>
  <c r="P1321" i="1"/>
  <c r="O1321" i="1"/>
  <c r="R1321" i="1" s="1"/>
  <c r="Q1320" i="1"/>
  <c r="P1320" i="1"/>
  <c r="O1320" i="1"/>
  <c r="R1320" i="1" s="1"/>
  <c r="Q1319" i="1"/>
  <c r="P1319" i="1"/>
  <c r="O1319" i="1"/>
  <c r="R1319" i="1" s="1"/>
  <c r="Q1318" i="1"/>
  <c r="P1318" i="1"/>
  <c r="O1318" i="1"/>
  <c r="R1318" i="1" s="1"/>
  <c r="Q1317" i="1"/>
  <c r="P1317" i="1"/>
  <c r="O1317" i="1"/>
  <c r="R1317" i="1" s="1"/>
  <c r="Q1316" i="1"/>
  <c r="P1316" i="1"/>
  <c r="O1316" i="1"/>
  <c r="R1316" i="1" s="1"/>
  <c r="Q1315" i="1"/>
  <c r="P1315" i="1"/>
  <c r="O1315" i="1"/>
  <c r="R1315" i="1" s="1"/>
  <c r="Q1314" i="1"/>
  <c r="P1314" i="1"/>
  <c r="O1314" i="1"/>
  <c r="R1314" i="1" s="1"/>
  <c r="Q1313" i="1"/>
  <c r="P1313" i="1"/>
  <c r="O1313" i="1"/>
  <c r="R1313" i="1" s="1"/>
  <c r="Q1312" i="1"/>
  <c r="P1312" i="1"/>
  <c r="O1312" i="1"/>
  <c r="R1312" i="1" s="1"/>
  <c r="Q1311" i="1"/>
  <c r="P1311" i="1"/>
  <c r="O1311" i="1"/>
  <c r="R1311" i="1" s="1"/>
  <c r="Q1310" i="1"/>
  <c r="P1310" i="1"/>
  <c r="O1310" i="1"/>
  <c r="R1310" i="1" s="1"/>
  <c r="Q1309" i="1"/>
  <c r="P1309" i="1"/>
  <c r="O1309" i="1"/>
  <c r="R1309" i="1" s="1"/>
  <c r="Q1308" i="1"/>
  <c r="P1308" i="1"/>
  <c r="O1308" i="1"/>
  <c r="R1308" i="1" s="1"/>
  <c r="Q1307" i="1"/>
  <c r="P1307" i="1"/>
  <c r="O1307" i="1"/>
  <c r="R1307" i="1" s="1"/>
  <c r="Q1306" i="1"/>
  <c r="P1306" i="1"/>
  <c r="O1306" i="1"/>
  <c r="R1306" i="1" s="1"/>
  <c r="Q3337" i="1"/>
  <c r="P3337" i="1"/>
  <c r="O3337" i="1"/>
  <c r="R3337" i="1" s="1"/>
  <c r="Q3480" i="1"/>
  <c r="P3480" i="1"/>
  <c r="O3480" i="1"/>
  <c r="R3480" i="1" s="1"/>
  <c r="Q3554" i="1"/>
  <c r="P3554" i="1"/>
  <c r="O3554" i="1"/>
  <c r="R3554" i="1" s="1"/>
  <c r="Q3378" i="1"/>
  <c r="P3378" i="1"/>
  <c r="O3378" i="1"/>
  <c r="R3378" i="1" s="1"/>
  <c r="Q3336" i="1"/>
  <c r="P3336" i="1"/>
  <c r="O3336" i="1"/>
  <c r="R3336" i="1" s="1"/>
  <c r="Q3553" i="1"/>
  <c r="P3553" i="1"/>
  <c r="O3553" i="1"/>
  <c r="R3553" i="1" s="1"/>
  <c r="Q2793" i="1"/>
  <c r="P2793" i="1"/>
  <c r="O2793" i="1"/>
  <c r="R2793" i="1" s="1"/>
  <c r="Q3929" i="1"/>
  <c r="P3929" i="1"/>
  <c r="O3929" i="1"/>
  <c r="R3929" i="1" s="1"/>
  <c r="Q3479" i="1"/>
  <c r="P3479" i="1"/>
  <c r="O3479" i="1"/>
  <c r="R3479" i="1" s="1"/>
  <c r="Q3992" i="1"/>
  <c r="P3992" i="1"/>
  <c r="O3992" i="1"/>
  <c r="R3992" i="1" s="1"/>
  <c r="Q2814" i="1"/>
  <c r="P2814" i="1"/>
  <c r="O2814" i="1"/>
  <c r="R2814" i="1" s="1"/>
  <c r="Q3676" i="1"/>
  <c r="P3676" i="1"/>
  <c r="O3676" i="1"/>
  <c r="R3676" i="1" s="1"/>
  <c r="Q3377" i="1"/>
  <c r="P3377" i="1"/>
  <c r="O3377" i="1"/>
  <c r="R3377" i="1" s="1"/>
  <c r="Q3335" i="1"/>
  <c r="P3335" i="1"/>
  <c r="O3335" i="1"/>
  <c r="R3335" i="1" s="1"/>
  <c r="Q3690" i="1"/>
  <c r="P3690" i="1"/>
  <c r="O3690" i="1"/>
  <c r="R3690" i="1" s="1"/>
  <c r="Q3302" i="1"/>
  <c r="P3302" i="1"/>
  <c r="O3302" i="1"/>
  <c r="R3302" i="1" s="1"/>
  <c r="Q4072" i="1"/>
  <c r="P4072" i="1"/>
  <c r="O4072" i="1"/>
  <c r="R4072" i="1" s="1"/>
  <c r="Q3689" i="1"/>
  <c r="P3689" i="1"/>
  <c r="O3689" i="1"/>
  <c r="R3689" i="1" s="1"/>
  <c r="Q3552" i="1"/>
  <c r="P3552" i="1"/>
  <c r="O3552" i="1"/>
  <c r="R3552" i="1" s="1"/>
  <c r="Q3551" i="1"/>
  <c r="P3551" i="1"/>
  <c r="O3551" i="1"/>
  <c r="R3551" i="1" s="1"/>
  <c r="Q1285" i="1"/>
  <c r="P1285" i="1"/>
  <c r="O1285" i="1"/>
  <c r="R1285" i="1" s="1"/>
  <c r="Q1284" i="1"/>
  <c r="P1284" i="1"/>
  <c r="O1284" i="1"/>
  <c r="R1284" i="1" s="1"/>
  <c r="Q1283" i="1"/>
  <c r="P1283" i="1"/>
  <c r="O1283" i="1"/>
  <c r="R1283" i="1" s="1"/>
  <c r="Q1282" i="1"/>
  <c r="P1282" i="1"/>
  <c r="O1282" i="1"/>
  <c r="R1282" i="1" s="1"/>
  <c r="Q1281" i="1"/>
  <c r="P1281" i="1"/>
  <c r="O1281" i="1"/>
  <c r="R1281" i="1" s="1"/>
  <c r="Q1280" i="1"/>
  <c r="P1280" i="1"/>
  <c r="O1280" i="1"/>
  <c r="R1280" i="1" s="1"/>
  <c r="Q1279" i="1"/>
  <c r="P1279" i="1"/>
  <c r="O1279" i="1"/>
  <c r="R1279" i="1" s="1"/>
  <c r="Q1278" i="1"/>
  <c r="P1278" i="1"/>
  <c r="O1278" i="1"/>
  <c r="R1278" i="1" s="1"/>
  <c r="Q1277" i="1"/>
  <c r="P1277" i="1"/>
  <c r="O1277" i="1"/>
  <c r="R1277" i="1" s="1"/>
  <c r="Q1276" i="1"/>
  <c r="P1276" i="1"/>
  <c r="O1276" i="1"/>
  <c r="R1276" i="1" s="1"/>
  <c r="Q1275" i="1"/>
  <c r="P1275" i="1"/>
  <c r="O1275" i="1"/>
  <c r="R1275" i="1" s="1"/>
  <c r="Q1274" i="1"/>
  <c r="P1274" i="1"/>
  <c r="O1274" i="1"/>
  <c r="R1274" i="1" s="1"/>
  <c r="Q1273" i="1"/>
  <c r="P1273" i="1"/>
  <c r="O1273" i="1"/>
  <c r="R1273" i="1" s="1"/>
  <c r="Q1272" i="1"/>
  <c r="P1272" i="1"/>
  <c r="O1272" i="1"/>
  <c r="R1272" i="1" s="1"/>
  <c r="Q1271" i="1"/>
  <c r="P1271" i="1"/>
  <c r="O1271" i="1"/>
  <c r="R1271" i="1" s="1"/>
  <c r="Q1270" i="1"/>
  <c r="P1270" i="1"/>
  <c r="O1270" i="1"/>
  <c r="R1270" i="1" s="1"/>
  <c r="Q1269" i="1"/>
  <c r="P1269" i="1"/>
  <c r="O1269" i="1"/>
  <c r="R1269" i="1" s="1"/>
  <c r="Q1268" i="1"/>
  <c r="P1268" i="1"/>
  <c r="O1268" i="1"/>
  <c r="R1268" i="1" s="1"/>
  <c r="Q1267" i="1"/>
  <c r="P1267" i="1"/>
  <c r="O1267" i="1"/>
  <c r="R1267" i="1" s="1"/>
  <c r="Q1266" i="1"/>
  <c r="P1266" i="1"/>
  <c r="O1266" i="1"/>
  <c r="R1266" i="1" s="1"/>
  <c r="Q1265" i="1"/>
  <c r="P1265" i="1"/>
  <c r="O1265" i="1"/>
  <c r="R1265" i="1" s="1"/>
  <c r="Q1264" i="1"/>
  <c r="P1264" i="1"/>
  <c r="O1264" i="1"/>
  <c r="R1264" i="1" s="1"/>
  <c r="Q1263" i="1"/>
  <c r="P1263" i="1"/>
  <c r="O1263" i="1"/>
  <c r="R1263" i="1" s="1"/>
  <c r="Q1262" i="1"/>
  <c r="P1262" i="1"/>
  <c r="O1262" i="1"/>
  <c r="R1262" i="1" s="1"/>
  <c r="Q1261" i="1"/>
  <c r="P1261" i="1"/>
  <c r="O1261" i="1"/>
  <c r="R1261" i="1" s="1"/>
  <c r="Q1260" i="1"/>
  <c r="P1260" i="1"/>
  <c r="O1260" i="1"/>
  <c r="R1260" i="1" s="1"/>
  <c r="Q1259" i="1"/>
  <c r="P1259" i="1"/>
  <c r="O1259" i="1"/>
  <c r="R1259" i="1" s="1"/>
  <c r="Q1258" i="1"/>
  <c r="P1258" i="1"/>
  <c r="O1258" i="1"/>
  <c r="R1258" i="1" s="1"/>
  <c r="Q1257" i="1"/>
  <c r="P1257" i="1"/>
  <c r="O1257" i="1"/>
  <c r="R1257" i="1" s="1"/>
  <c r="Q1256" i="1"/>
  <c r="P1256" i="1"/>
  <c r="O1256" i="1"/>
  <c r="R1256" i="1" s="1"/>
  <c r="Q1255" i="1"/>
  <c r="P1255" i="1"/>
  <c r="O1255" i="1"/>
  <c r="R1255" i="1" s="1"/>
  <c r="Q1254" i="1"/>
  <c r="P1254" i="1"/>
  <c r="O1254" i="1"/>
  <c r="R1254" i="1" s="1"/>
  <c r="Q1253" i="1"/>
  <c r="P1253" i="1"/>
  <c r="O1253" i="1"/>
  <c r="R1253" i="1" s="1"/>
  <c r="Q1252" i="1"/>
  <c r="P1252" i="1"/>
  <c r="O1252" i="1"/>
  <c r="R1252" i="1" s="1"/>
  <c r="Q1251" i="1"/>
  <c r="P1251" i="1"/>
  <c r="O1251" i="1"/>
  <c r="R1251" i="1" s="1"/>
  <c r="Q1250" i="1"/>
  <c r="P1250" i="1"/>
  <c r="O1250" i="1"/>
  <c r="R1250" i="1" s="1"/>
  <c r="Q1249" i="1"/>
  <c r="P1249" i="1"/>
  <c r="O1249" i="1"/>
  <c r="R1249" i="1" s="1"/>
  <c r="Q1248" i="1"/>
  <c r="P1248" i="1"/>
  <c r="O1248" i="1"/>
  <c r="R1248" i="1" s="1"/>
  <c r="Q1247" i="1"/>
  <c r="P1247" i="1"/>
  <c r="O1247" i="1"/>
  <c r="R1247" i="1" s="1"/>
  <c r="Q1246" i="1"/>
  <c r="P1246" i="1"/>
  <c r="O1246" i="1"/>
  <c r="R1246" i="1" s="1"/>
  <c r="Q1245" i="1"/>
  <c r="P1245" i="1"/>
  <c r="O1245" i="1"/>
  <c r="R1245" i="1" s="1"/>
  <c r="Q1244" i="1"/>
  <c r="P1244" i="1"/>
  <c r="O1244" i="1"/>
  <c r="R1244" i="1" s="1"/>
  <c r="Q1243" i="1"/>
  <c r="P1243" i="1"/>
  <c r="O1243" i="1"/>
  <c r="R1243" i="1" s="1"/>
  <c r="Q1242" i="1"/>
  <c r="P1242" i="1"/>
  <c r="O1242" i="1"/>
  <c r="R1242" i="1" s="1"/>
  <c r="Q1241" i="1"/>
  <c r="P1241" i="1"/>
  <c r="O1241" i="1"/>
  <c r="R1241" i="1" s="1"/>
  <c r="Q1240" i="1"/>
  <c r="P1240" i="1"/>
  <c r="O1240" i="1"/>
  <c r="R1240" i="1" s="1"/>
  <c r="Q1239" i="1"/>
  <c r="P1239" i="1"/>
  <c r="O1239" i="1"/>
  <c r="R1239" i="1" s="1"/>
  <c r="Q1238" i="1"/>
  <c r="P1238" i="1"/>
  <c r="O1238" i="1"/>
  <c r="R1238" i="1" s="1"/>
  <c r="Q1237" i="1"/>
  <c r="P1237" i="1"/>
  <c r="O1237" i="1"/>
  <c r="R1237" i="1" s="1"/>
  <c r="Q1236" i="1"/>
  <c r="P1236" i="1"/>
  <c r="O1236" i="1"/>
  <c r="R1236" i="1" s="1"/>
  <c r="Q1235" i="1"/>
  <c r="P1235" i="1"/>
  <c r="O1235" i="1"/>
  <c r="R1235" i="1" s="1"/>
  <c r="Q1234" i="1"/>
  <c r="P1234" i="1"/>
  <c r="O1234" i="1"/>
  <c r="R1234" i="1" s="1"/>
  <c r="Q1233" i="1"/>
  <c r="P1233" i="1"/>
  <c r="O1233" i="1"/>
  <c r="R1233" i="1" s="1"/>
  <c r="Q1232" i="1"/>
  <c r="P1232" i="1"/>
  <c r="O1232" i="1"/>
  <c r="R1232" i="1" s="1"/>
  <c r="Q1231" i="1"/>
  <c r="P1231" i="1"/>
  <c r="O1231" i="1"/>
  <c r="R1231" i="1" s="1"/>
  <c r="Q1230" i="1"/>
  <c r="P1230" i="1"/>
  <c r="O1230" i="1"/>
  <c r="R1230" i="1" s="1"/>
  <c r="Q1229" i="1"/>
  <c r="P1229" i="1"/>
  <c r="O1229" i="1"/>
  <c r="R1229" i="1" s="1"/>
  <c r="Q1228" i="1"/>
  <c r="P1228" i="1"/>
  <c r="O1228" i="1"/>
  <c r="R1228" i="1" s="1"/>
  <c r="Q1227" i="1"/>
  <c r="P1227" i="1"/>
  <c r="O1227" i="1"/>
  <c r="R1227" i="1" s="1"/>
  <c r="Q1226" i="1"/>
  <c r="P1226" i="1"/>
  <c r="O1226" i="1"/>
  <c r="R1226" i="1" s="1"/>
  <c r="Q1225" i="1"/>
  <c r="P1225" i="1"/>
  <c r="O1225" i="1"/>
  <c r="R1225" i="1" s="1"/>
  <c r="Q1224" i="1"/>
  <c r="P1224" i="1"/>
  <c r="O1224" i="1"/>
  <c r="R1224" i="1" s="1"/>
  <c r="Q1223" i="1"/>
  <c r="P1223" i="1"/>
  <c r="O1223" i="1"/>
  <c r="R1223" i="1" s="1"/>
  <c r="Q1222" i="1"/>
  <c r="P1222" i="1"/>
  <c r="O1222" i="1"/>
  <c r="R1222" i="1" s="1"/>
  <c r="Q1221" i="1"/>
  <c r="P1221" i="1"/>
  <c r="O1221" i="1"/>
  <c r="R1221" i="1" s="1"/>
  <c r="Q1220" i="1"/>
  <c r="P1220" i="1"/>
  <c r="O1220" i="1"/>
  <c r="R1220" i="1" s="1"/>
  <c r="Q1219" i="1"/>
  <c r="P1219" i="1"/>
  <c r="O1219" i="1"/>
  <c r="R1219" i="1" s="1"/>
  <c r="Q1218" i="1"/>
  <c r="P1218" i="1"/>
  <c r="O1218" i="1"/>
  <c r="R1218" i="1" s="1"/>
  <c r="Q1217" i="1"/>
  <c r="P1217" i="1"/>
  <c r="O1217" i="1"/>
  <c r="R1217" i="1" s="1"/>
  <c r="Q1216" i="1"/>
  <c r="P1216" i="1"/>
  <c r="O1216" i="1"/>
  <c r="R1216" i="1" s="1"/>
  <c r="Q1215" i="1"/>
  <c r="P1215" i="1"/>
  <c r="O1215" i="1"/>
  <c r="R1215" i="1" s="1"/>
  <c r="Q1214" i="1"/>
  <c r="P1214" i="1"/>
  <c r="O1214" i="1"/>
  <c r="R1214" i="1" s="1"/>
  <c r="Q1213" i="1"/>
  <c r="P1213" i="1"/>
  <c r="O1213" i="1"/>
  <c r="R1213" i="1" s="1"/>
  <c r="Q1212" i="1"/>
  <c r="P1212" i="1"/>
  <c r="O1212" i="1"/>
  <c r="R1212" i="1" s="1"/>
  <c r="Q1211" i="1"/>
  <c r="P1211" i="1"/>
  <c r="O1211" i="1"/>
  <c r="R1211" i="1" s="1"/>
  <c r="Q1210" i="1"/>
  <c r="P1210" i="1"/>
  <c r="O1210" i="1"/>
  <c r="R1210" i="1" s="1"/>
  <c r="Q1209" i="1"/>
  <c r="P1209" i="1"/>
  <c r="O1209" i="1"/>
  <c r="R1209" i="1" s="1"/>
  <c r="Q1208" i="1"/>
  <c r="P1208" i="1"/>
  <c r="O1208" i="1"/>
  <c r="R1208" i="1" s="1"/>
  <c r="Q1207" i="1"/>
  <c r="P1207" i="1"/>
  <c r="O1207" i="1"/>
  <c r="R1207" i="1" s="1"/>
  <c r="Q1206" i="1"/>
  <c r="P1206" i="1"/>
  <c r="O1206" i="1"/>
  <c r="R1206" i="1" s="1"/>
  <c r="Q1205" i="1"/>
  <c r="P1205" i="1"/>
  <c r="O1205" i="1"/>
  <c r="R1205" i="1" s="1"/>
  <c r="Q1204" i="1"/>
  <c r="P1204" i="1"/>
  <c r="O1204" i="1"/>
  <c r="R1204" i="1" s="1"/>
  <c r="Q1203" i="1"/>
  <c r="P1203" i="1"/>
  <c r="O1203" i="1"/>
  <c r="R1203" i="1" s="1"/>
  <c r="Q1202" i="1"/>
  <c r="P1202" i="1"/>
  <c r="O1202" i="1"/>
  <c r="R1202" i="1" s="1"/>
  <c r="Q1201" i="1"/>
  <c r="P1201" i="1"/>
  <c r="O1201" i="1"/>
  <c r="R1201" i="1" s="1"/>
  <c r="Q1200" i="1"/>
  <c r="P1200" i="1"/>
  <c r="O1200" i="1"/>
  <c r="R1200" i="1" s="1"/>
  <c r="Q1199" i="1"/>
  <c r="P1199" i="1"/>
  <c r="O1199" i="1"/>
  <c r="R1199" i="1" s="1"/>
  <c r="Q1198" i="1"/>
  <c r="P1198" i="1"/>
  <c r="O1198" i="1"/>
  <c r="R1198" i="1" s="1"/>
  <c r="Q1197" i="1"/>
  <c r="P1197" i="1"/>
  <c r="O1197" i="1"/>
  <c r="R1197" i="1" s="1"/>
  <c r="Q1196" i="1"/>
  <c r="P1196" i="1"/>
  <c r="O1196" i="1"/>
  <c r="R1196" i="1" s="1"/>
  <c r="Q1195" i="1"/>
  <c r="P1195" i="1"/>
  <c r="O1195" i="1"/>
  <c r="R1195" i="1" s="1"/>
  <c r="Q1194" i="1"/>
  <c r="P1194" i="1"/>
  <c r="O1194" i="1"/>
  <c r="R1194" i="1" s="1"/>
  <c r="Q1193" i="1"/>
  <c r="P1193" i="1"/>
  <c r="O1193" i="1"/>
  <c r="R1193" i="1" s="1"/>
  <c r="Q1192" i="1"/>
  <c r="P1192" i="1"/>
  <c r="O1192" i="1"/>
  <c r="R1192" i="1" s="1"/>
  <c r="Q1191" i="1"/>
  <c r="P1191" i="1"/>
  <c r="O1191" i="1"/>
  <c r="R1191" i="1" s="1"/>
  <c r="Q1190" i="1"/>
  <c r="P1190" i="1"/>
  <c r="O1190" i="1"/>
  <c r="R1190" i="1" s="1"/>
  <c r="Q1189" i="1"/>
  <c r="P1189" i="1"/>
  <c r="O1189" i="1"/>
  <c r="R1189" i="1" s="1"/>
  <c r="Q1188" i="1"/>
  <c r="P1188" i="1"/>
  <c r="O1188" i="1"/>
  <c r="R1188" i="1" s="1"/>
  <c r="Q1187" i="1"/>
  <c r="P1187" i="1"/>
  <c r="O1187" i="1"/>
  <c r="R1187" i="1" s="1"/>
  <c r="Q1186" i="1"/>
  <c r="P1186" i="1"/>
  <c r="O1186" i="1"/>
  <c r="R1186" i="1" s="1"/>
  <c r="Q1185" i="1"/>
  <c r="P1185" i="1"/>
  <c r="O1185" i="1"/>
  <c r="R1185" i="1" s="1"/>
  <c r="Q1184" i="1"/>
  <c r="P1184" i="1"/>
  <c r="O1184" i="1"/>
  <c r="R1184" i="1" s="1"/>
  <c r="Q1183" i="1"/>
  <c r="P1183" i="1"/>
  <c r="O1183" i="1"/>
  <c r="R1183" i="1" s="1"/>
  <c r="Q1182" i="1"/>
  <c r="P1182" i="1"/>
  <c r="O1182" i="1"/>
  <c r="R1182" i="1" s="1"/>
  <c r="Q1181" i="1"/>
  <c r="P1181" i="1"/>
  <c r="O1181" i="1"/>
  <c r="R1181" i="1" s="1"/>
  <c r="Q1180" i="1"/>
  <c r="P1180" i="1"/>
  <c r="O1180" i="1"/>
  <c r="R1180" i="1" s="1"/>
  <c r="Q1179" i="1"/>
  <c r="P1179" i="1"/>
  <c r="O1179" i="1"/>
  <c r="R1179" i="1" s="1"/>
  <c r="Q1178" i="1"/>
  <c r="P1178" i="1"/>
  <c r="O1178" i="1"/>
  <c r="R1178" i="1" s="1"/>
  <c r="Q1177" i="1"/>
  <c r="P1177" i="1"/>
  <c r="O1177" i="1"/>
  <c r="R1177" i="1" s="1"/>
  <c r="Q1176" i="1"/>
  <c r="P1176" i="1"/>
  <c r="O1176" i="1"/>
  <c r="R1176" i="1" s="1"/>
  <c r="Q1175" i="1"/>
  <c r="P1175" i="1"/>
  <c r="O1175" i="1"/>
  <c r="R1175" i="1" s="1"/>
  <c r="Q1174" i="1"/>
  <c r="P1174" i="1"/>
  <c r="O1174" i="1"/>
  <c r="R1174" i="1" s="1"/>
  <c r="Q1173" i="1"/>
  <c r="P1173" i="1"/>
  <c r="O1173" i="1"/>
  <c r="R1173" i="1" s="1"/>
  <c r="Q1172" i="1"/>
  <c r="P1172" i="1"/>
  <c r="O1172" i="1"/>
  <c r="R1172" i="1" s="1"/>
  <c r="Q1171" i="1"/>
  <c r="P1171" i="1"/>
  <c r="O1171" i="1"/>
  <c r="R1171" i="1" s="1"/>
  <c r="Q1170" i="1"/>
  <c r="P1170" i="1"/>
  <c r="O1170" i="1"/>
  <c r="R1170" i="1" s="1"/>
  <c r="Q1169" i="1"/>
  <c r="P1169" i="1"/>
  <c r="O1169" i="1"/>
  <c r="R1169" i="1" s="1"/>
  <c r="Q1168" i="1"/>
  <c r="P1168" i="1"/>
  <c r="O1168" i="1"/>
  <c r="R1168" i="1" s="1"/>
  <c r="Q1167" i="1"/>
  <c r="P1167" i="1"/>
  <c r="O1167" i="1"/>
  <c r="R1167" i="1" s="1"/>
  <c r="Q1166" i="1"/>
  <c r="P1166" i="1"/>
  <c r="O1166" i="1"/>
  <c r="R1166" i="1" s="1"/>
  <c r="Q1165" i="1"/>
  <c r="P1165" i="1"/>
  <c r="O1165" i="1"/>
  <c r="R1165" i="1" s="1"/>
  <c r="Q1164" i="1"/>
  <c r="P1164" i="1"/>
  <c r="O1164" i="1"/>
  <c r="R1164" i="1" s="1"/>
  <c r="Q1163" i="1"/>
  <c r="P1163" i="1"/>
  <c r="O1163" i="1"/>
  <c r="R1163" i="1" s="1"/>
  <c r="Q1162" i="1"/>
  <c r="P1162" i="1"/>
  <c r="O1162" i="1"/>
  <c r="R1162" i="1" s="1"/>
  <c r="Q1161" i="1"/>
  <c r="P1161" i="1"/>
  <c r="O1161" i="1"/>
  <c r="R1161" i="1" s="1"/>
  <c r="Q1160" i="1"/>
  <c r="P1160" i="1"/>
  <c r="O1160" i="1"/>
  <c r="R1160" i="1" s="1"/>
  <c r="Q1159" i="1"/>
  <c r="P1159" i="1"/>
  <c r="O1159" i="1"/>
  <c r="R1159" i="1" s="1"/>
  <c r="Q1158" i="1"/>
  <c r="P1158" i="1"/>
  <c r="O1158" i="1"/>
  <c r="R1158" i="1" s="1"/>
  <c r="Q1157" i="1"/>
  <c r="P1157" i="1"/>
  <c r="O1157" i="1"/>
  <c r="R1157" i="1" s="1"/>
  <c r="Q1156" i="1"/>
  <c r="P1156" i="1"/>
  <c r="O1156" i="1"/>
  <c r="R1156" i="1" s="1"/>
  <c r="Q1155" i="1"/>
  <c r="P1155" i="1"/>
  <c r="O1155" i="1"/>
  <c r="R1155" i="1" s="1"/>
  <c r="Q1154" i="1"/>
  <c r="P1154" i="1"/>
  <c r="O1154" i="1"/>
  <c r="R1154" i="1" s="1"/>
  <c r="Q1153" i="1"/>
  <c r="P1153" i="1"/>
  <c r="O1153" i="1"/>
  <c r="R1153" i="1" s="1"/>
  <c r="Q1152" i="1"/>
  <c r="P1152" i="1"/>
  <c r="O1152" i="1"/>
  <c r="R1152" i="1" s="1"/>
  <c r="Q1151" i="1"/>
  <c r="P1151" i="1"/>
  <c r="O1151" i="1"/>
  <c r="R1151" i="1" s="1"/>
  <c r="Q1150" i="1"/>
  <c r="P1150" i="1"/>
  <c r="O1150" i="1"/>
  <c r="R1150" i="1" s="1"/>
  <c r="Q1149" i="1"/>
  <c r="P1149" i="1"/>
  <c r="O1149" i="1"/>
  <c r="R1149" i="1" s="1"/>
  <c r="Q1148" i="1"/>
  <c r="P1148" i="1"/>
  <c r="O1148" i="1"/>
  <c r="R1148" i="1" s="1"/>
  <c r="Q1147" i="1"/>
  <c r="P1147" i="1"/>
  <c r="O1147" i="1"/>
  <c r="R1147" i="1" s="1"/>
  <c r="Q1146" i="1"/>
  <c r="P1146" i="1"/>
  <c r="O1146" i="1"/>
  <c r="R1146" i="1" s="1"/>
  <c r="Q1145" i="1"/>
  <c r="P1145" i="1"/>
  <c r="O1145" i="1"/>
  <c r="R1145" i="1" s="1"/>
  <c r="Q1144" i="1"/>
  <c r="P1144" i="1"/>
  <c r="O1144" i="1"/>
  <c r="R1144" i="1" s="1"/>
  <c r="Q1143" i="1"/>
  <c r="P1143" i="1"/>
  <c r="O1143" i="1"/>
  <c r="R1143" i="1" s="1"/>
  <c r="Q1142" i="1"/>
  <c r="P1142" i="1"/>
  <c r="O1142" i="1"/>
  <c r="R1142" i="1" s="1"/>
  <c r="Q1141" i="1"/>
  <c r="P1141" i="1"/>
  <c r="O1141" i="1"/>
  <c r="R1141" i="1" s="1"/>
  <c r="Q1140" i="1"/>
  <c r="P1140" i="1"/>
  <c r="O1140" i="1"/>
  <c r="R1140" i="1" s="1"/>
  <c r="Q1139" i="1"/>
  <c r="P1139" i="1"/>
  <c r="O1139" i="1"/>
  <c r="R1139" i="1" s="1"/>
  <c r="Q1138" i="1"/>
  <c r="P1138" i="1"/>
  <c r="O1138" i="1"/>
  <c r="R1138" i="1" s="1"/>
  <c r="Q1137" i="1"/>
  <c r="P1137" i="1"/>
  <c r="O1137" i="1"/>
  <c r="R1137" i="1" s="1"/>
  <c r="Q1136" i="1"/>
  <c r="P1136" i="1"/>
  <c r="O1136" i="1"/>
  <c r="R1136" i="1" s="1"/>
  <c r="Q1135" i="1"/>
  <c r="P1135" i="1"/>
  <c r="O1135" i="1"/>
  <c r="R1135" i="1" s="1"/>
  <c r="Q1134" i="1"/>
  <c r="P1134" i="1"/>
  <c r="O1134" i="1"/>
  <c r="R1134" i="1" s="1"/>
  <c r="Q1133" i="1"/>
  <c r="P1133" i="1"/>
  <c r="O1133" i="1"/>
  <c r="R1133" i="1" s="1"/>
  <c r="Q1132" i="1"/>
  <c r="P1132" i="1"/>
  <c r="O1132" i="1"/>
  <c r="R1132" i="1" s="1"/>
  <c r="Q1131" i="1"/>
  <c r="P1131" i="1"/>
  <c r="O1131" i="1"/>
  <c r="R1131" i="1" s="1"/>
  <c r="Q1130" i="1"/>
  <c r="P1130" i="1"/>
  <c r="O1130" i="1"/>
  <c r="R1130" i="1" s="1"/>
  <c r="Q1129" i="1"/>
  <c r="P1129" i="1"/>
  <c r="O1129" i="1"/>
  <c r="R1129" i="1" s="1"/>
  <c r="Q1128" i="1"/>
  <c r="P1128" i="1"/>
  <c r="O1128" i="1"/>
  <c r="R1128" i="1" s="1"/>
  <c r="Q1127" i="1"/>
  <c r="P1127" i="1"/>
  <c r="O1127" i="1"/>
  <c r="R1127" i="1" s="1"/>
  <c r="Q1126" i="1"/>
  <c r="P1126" i="1"/>
  <c r="O1126" i="1"/>
  <c r="R1126" i="1" s="1"/>
  <c r="Q1125" i="1"/>
  <c r="P1125" i="1"/>
  <c r="O1125" i="1"/>
  <c r="R1125" i="1" s="1"/>
  <c r="Q1124" i="1"/>
  <c r="P1124" i="1"/>
  <c r="O1124" i="1"/>
  <c r="R1124" i="1" s="1"/>
  <c r="Q1123" i="1"/>
  <c r="P1123" i="1"/>
  <c r="O1123" i="1"/>
  <c r="R1123" i="1" s="1"/>
  <c r="Q1122" i="1"/>
  <c r="P1122" i="1"/>
  <c r="O1122" i="1"/>
  <c r="R1122" i="1" s="1"/>
  <c r="Q1121" i="1"/>
  <c r="P1121" i="1"/>
  <c r="O1121" i="1"/>
  <c r="R1121" i="1" s="1"/>
  <c r="Q1120" i="1"/>
  <c r="P1120" i="1"/>
  <c r="O1120" i="1"/>
  <c r="R1120" i="1" s="1"/>
  <c r="Q1119" i="1"/>
  <c r="P1119" i="1"/>
  <c r="O1119" i="1"/>
  <c r="R1119" i="1" s="1"/>
  <c r="Q1118" i="1"/>
  <c r="P1118" i="1"/>
  <c r="O1118" i="1"/>
  <c r="R1118" i="1" s="1"/>
  <c r="Q1117" i="1"/>
  <c r="P1117" i="1"/>
  <c r="O1117" i="1"/>
  <c r="R1117" i="1" s="1"/>
  <c r="Q1116" i="1"/>
  <c r="P1116" i="1"/>
  <c r="O1116" i="1"/>
  <c r="R1116" i="1" s="1"/>
  <c r="Q1115" i="1"/>
  <c r="P1115" i="1"/>
  <c r="O1115" i="1"/>
  <c r="R1115" i="1" s="1"/>
  <c r="Q1114" i="1"/>
  <c r="P1114" i="1"/>
  <c r="O1114" i="1"/>
  <c r="R1114" i="1" s="1"/>
  <c r="Q1113" i="1"/>
  <c r="P1113" i="1"/>
  <c r="O1113" i="1"/>
  <c r="R1113" i="1" s="1"/>
  <c r="Q1112" i="1"/>
  <c r="P1112" i="1"/>
  <c r="O1112" i="1"/>
  <c r="R1112" i="1" s="1"/>
  <c r="Q1111" i="1"/>
  <c r="P1111" i="1"/>
  <c r="O1111" i="1"/>
  <c r="R1111" i="1" s="1"/>
  <c r="Q1110" i="1"/>
  <c r="P1110" i="1"/>
  <c r="O1110" i="1"/>
  <c r="R1110" i="1" s="1"/>
  <c r="Q1109" i="1"/>
  <c r="P1109" i="1"/>
  <c r="O1109" i="1"/>
  <c r="R1109" i="1" s="1"/>
  <c r="Q1108" i="1"/>
  <c r="P1108" i="1"/>
  <c r="O1108" i="1"/>
  <c r="R1108" i="1" s="1"/>
  <c r="Q1107" i="1"/>
  <c r="P1107" i="1"/>
  <c r="O1107" i="1"/>
  <c r="R1107" i="1" s="1"/>
  <c r="Q1106" i="1"/>
  <c r="P1106" i="1"/>
  <c r="O1106" i="1"/>
  <c r="R1106" i="1" s="1"/>
  <c r="Q1105" i="1"/>
  <c r="P1105" i="1"/>
  <c r="O1105" i="1"/>
  <c r="R1105" i="1" s="1"/>
  <c r="Q1104" i="1"/>
  <c r="P1104" i="1"/>
  <c r="O1104" i="1"/>
  <c r="R1104" i="1" s="1"/>
  <c r="Q1103" i="1"/>
  <c r="P1103" i="1"/>
  <c r="O1103" i="1"/>
  <c r="R1103" i="1" s="1"/>
  <c r="Q1102" i="1"/>
  <c r="P1102" i="1"/>
  <c r="O1102" i="1"/>
  <c r="R1102" i="1" s="1"/>
  <c r="Q1101" i="1"/>
  <c r="P1101" i="1"/>
  <c r="O1101" i="1"/>
  <c r="R1101" i="1" s="1"/>
  <c r="Q1100" i="1"/>
  <c r="P1100" i="1"/>
  <c r="O1100" i="1"/>
  <c r="R1100" i="1" s="1"/>
  <c r="Q1099" i="1"/>
  <c r="P1099" i="1"/>
  <c r="O1099" i="1"/>
  <c r="R1099" i="1" s="1"/>
  <c r="Q1098" i="1"/>
  <c r="P1098" i="1"/>
  <c r="O1098" i="1"/>
  <c r="R1098" i="1" s="1"/>
  <c r="Q1097" i="1"/>
  <c r="P1097" i="1"/>
  <c r="O1097" i="1"/>
  <c r="R1097" i="1" s="1"/>
  <c r="Q1096" i="1"/>
  <c r="P1096" i="1"/>
  <c r="O1096" i="1"/>
  <c r="R1096" i="1" s="1"/>
  <c r="Q1095" i="1"/>
  <c r="P1095" i="1"/>
  <c r="O1095" i="1"/>
  <c r="R1095" i="1" s="1"/>
  <c r="Q1094" i="1"/>
  <c r="P1094" i="1"/>
  <c r="O1094" i="1"/>
  <c r="R1094" i="1" s="1"/>
  <c r="Q1093" i="1"/>
  <c r="P1093" i="1"/>
  <c r="O1093" i="1"/>
  <c r="R1093" i="1" s="1"/>
  <c r="Q1092" i="1"/>
  <c r="P1092" i="1"/>
  <c r="O1092" i="1"/>
  <c r="R1092" i="1" s="1"/>
  <c r="Q1091" i="1"/>
  <c r="P1091" i="1"/>
  <c r="O1091" i="1"/>
  <c r="R1091" i="1" s="1"/>
  <c r="Q1090" i="1"/>
  <c r="P1090" i="1"/>
  <c r="O1090" i="1"/>
  <c r="R1090" i="1" s="1"/>
  <c r="Q1089" i="1"/>
  <c r="P1089" i="1"/>
  <c r="O1089" i="1"/>
  <c r="R1089" i="1" s="1"/>
  <c r="Q1088" i="1"/>
  <c r="P1088" i="1"/>
  <c r="O1088" i="1"/>
  <c r="R1088" i="1" s="1"/>
  <c r="Q1087" i="1"/>
  <c r="P1087" i="1"/>
  <c r="O1087" i="1"/>
  <c r="R1087" i="1" s="1"/>
  <c r="Q1086" i="1"/>
  <c r="P1086" i="1"/>
  <c r="O1086" i="1"/>
  <c r="R1086" i="1" s="1"/>
  <c r="Q1085" i="1"/>
  <c r="P1085" i="1"/>
  <c r="O1085" i="1"/>
  <c r="R1085" i="1" s="1"/>
  <c r="Q1084" i="1"/>
  <c r="P1084" i="1"/>
  <c r="O1084" i="1"/>
  <c r="R1084" i="1" s="1"/>
  <c r="Q1083" i="1"/>
  <c r="P1083" i="1"/>
  <c r="O1083" i="1"/>
  <c r="R1083" i="1" s="1"/>
  <c r="Q1082" i="1"/>
  <c r="P1082" i="1"/>
  <c r="O1082" i="1"/>
  <c r="R1082" i="1" s="1"/>
  <c r="Q1081" i="1"/>
  <c r="P1081" i="1"/>
  <c r="O1081" i="1"/>
  <c r="R1081" i="1" s="1"/>
  <c r="Q1080" i="1"/>
  <c r="P1080" i="1"/>
  <c r="O1080" i="1"/>
  <c r="R1080" i="1" s="1"/>
  <c r="Q1079" i="1"/>
  <c r="P1079" i="1"/>
  <c r="O1079" i="1"/>
  <c r="R1079" i="1" s="1"/>
  <c r="Q1078" i="1"/>
  <c r="P1078" i="1"/>
  <c r="O1078" i="1"/>
  <c r="R1078" i="1" s="1"/>
  <c r="Q1077" i="1"/>
  <c r="P1077" i="1"/>
  <c r="O1077" i="1"/>
  <c r="R1077" i="1" s="1"/>
  <c r="Q1076" i="1"/>
  <c r="P1076" i="1"/>
  <c r="O1076" i="1"/>
  <c r="R1076" i="1" s="1"/>
  <c r="Q1075" i="1"/>
  <c r="P1075" i="1"/>
  <c r="O1075" i="1"/>
  <c r="R1075" i="1" s="1"/>
  <c r="Q1074" i="1"/>
  <c r="P1074" i="1"/>
  <c r="O1074" i="1"/>
  <c r="R1074" i="1" s="1"/>
  <c r="Q1073" i="1"/>
  <c r="P1073" i="1"/>
  <c r="O1073" i="1"/>
  <c r="R1073" i="1" s="1"/>
  <c r="Q1072" i="1"/>
  <c r="P1072" i="1"/>
  <c r="O1072" i="1"/>
  <c r="R1072" i="1" s="1"/>
  <c r="Q1071" i="1"/>
  <c r="P1071" i="1"/>
  <c r="O1071" i="1"/>
  <c r="R1071" i="1" s="1"/>
  <c r="Q1070" i="1"/>
  <c r="P1070" i="1"/>
  <c r="O1070" i="1"/>
  <c r="R1070" i="1" s="1"/>
  <c r="Q1069" i="1"/>
  <c r="P1069" i="1"/>
  <c r="O1069" i="1"/>
  <c r="R1069" i="1" s="1"/>
  <c r="Q1068" i="1"/>
  <c r="P1068" i="1"/>
  <c r="O1068" i="1"/>
  <c r="R1068" i="1" s="1"/>
  <c r="Q1067" i="1"/>
  <c r="P1067" i="1"/>
  <c r="O1067" i="1"/>
  <c r="R1067" i="1" s="1"/>
  <c r="Q1066" i="1"/>
  <c r="P1066" i="1"/>
  <c r="O1066" i="1"/>
  <c r="R1066" i="1" s="1"/>
  <c r="Q1065" i="1"/>
  <c r="P1065" i="1"/>
  <c r="O1065" i="1"/>
  <c r="R1065" i="1" s="1"/>
  <c r="Q1064" i="1"/>
  <c r="P1064" i="1"/>
  <c r="O1064" i="1"/>
  <c r="R1064" i="1" s="1"/>
  <c r="Q1063" i="1"/>
  <c r="P1063" i="1"/>
  <c r="O1063" i="1"/>
  <c r="R1063" i="1" s="1"/>
  <c r="Q1062" i="1"/>
  <c r="P1062" i="1"/>
  <c r="O1062" i="1"/>
  <c r="R1062" i="1" s="1"/>
  <c r="Q1061" i="1"/>
  <c r="P1061" i="1"/>
  <c r="O1061" i="1"/>
  <c r="R1061" i="1" s="1"/>
  <c r="Q1060" i="1"/>
  <c r="P1060" i="1"/>
  <c r="O1060" i="1"/>
  <c r="R1060" i="1" s="1"/>
  <c r="Q1059" i="1"/>
  <c r="P1059" i="1"/>
  <c r="O1059" i="1"/>
  <c r="R1059" i="1" s="1"/>
  <c r="Q1058" i="1"/>
  <c r="P1058" i="1"/>
  <c r="O1058" i="1"/>
  <c r="R1058" i="1" s="1"/>
  <c r="Q1057" i="1"/>
  <c r="P1057" i="1"/>
  <c r="O1057" i="1"/>
  <c r="R1057" i="1" s="1"/>
  <c r="Q1056" i="1"/>
  <c r="P1056" i="1"/>
  <c r="O1056" i="1"/>
  <c r="R1056" i="1" s="1"/>
  <c r="Q1055" i="1"/>
  <c r="P1055" i="1"/>
  <c r="O1055" i="1"/>
  <c r="R1055" i="1" s="1"/>
  <c r="Q1054" i="1"/>
  <c r="P1054" i="1"/>
  <c r="O1054" i="1"/>
  <c r="R1054" i="1" s="1"/>
  <c r="Q1053" i="1"/>
  <c r="P1053" i="1"/>
  <c r="O1053" i="1"/>
  <c r="R1053" i="1" s="1"/>
  <c r="Q1052" i="1"/>
  <c r="P1052" i="1"/>
  <c r="O1052" i="1"/>
  <c r="R1052" i="1" s="1"/>
  <c r="Q1051" i="1"/>
  <c r="P1051" i="1"/>
  <c r="O1051" i="1"/>
  <c r="R1051" i="1" s="1"/>
  <c r="Q1050" i="1"/>
  <c r="P1050" i="1"/>
  <c r="O1050" i="1"/>
  <c r="R1050" i="1" s="1"/>
  <c r="Q1049" i="1"/>
  <c r="P1049" i="1"/>
  <c r="O1049" i="1"/>
  <c r="R1049" i="1" s="1"/>
  <c r="Q1048" i="1"/>
  <c r="P1048" i="1"/>
  <c r="O1048" i="1"/>
  <c r="R1048" i="1" s="1"/>
  <c r="Q1047" i="1"/>
  <c r="P1047" i="1"/>
  <c r="O1047" i="1"/>
  <c r="R1047" i="1" s="1"/>
  <c r="Q1046" i="1"/>
  <c r="P1046" i="1"/>
  <c r="O1046" i="1"/>
  <c r="R1046" i="1" s="1"/>
  <c r="Q1045" i="1"/>
  <c r="P1045" i="1"/>
  <c r="O1045" i="1"/>
  <c r="R1045" i="1" s="1"/>
  <c r="Q1044" i="1"/>
  <c r="P1044" i="1"/>
  <c r="O1044" i="1"/>
  <c r="R1044" i="1" s="1"/>
  <c r="Q1043" i="1"/>
  <c r="P1043" i="1"/>
  <c r="O1043" i="1"/>
  <c r="R1043" i="1" s="1"/>
  <c r="Q1042" i="1"/>
  <c r="P1042" i="1"/>
  <c r="O1042" i="1"/>
  <c r="R1042" i="1" s="1"/>
  <c r="Q1041" i="1"/>
  <c r="P1041" i="1"/>
  <c r="O1041" i="1"/>
  <c r="R1041" i="1" s="1"/>
  <c r="Q1040" i="1"/>
  <c r="P1040" i="1"/>
  <c r="O1040" i="1"/>
  <c r="R1040" i="1" s="1"/>
  <c r="Q1039" i="1"/>
  <c r="P1039" i="1"/>
  <c r="O1039" i="1"/>
  <c r="R1039" i="1" s="1"/>
  <c r="Q1038" i="1"/>
  <c r="P1038" i="1"/>
  <c r="O1038" i="1"/>
  <c r="R1038" i="1" s="1"/>
  <c r="Q1037" i="1"/>
  <c r="P1037" i="1"/>
  <c r="O1037" i="1"/>
  <c r="R1037" i="1" s="1"/>
  <c r="Q1036" i="1"/>
  <c r="P1036" i="1"/>
  <c r="O1036" i="1"/>
  <c r="R1036" i="1" s="1"/>
  <c r="Q1035" i="1"/>
  <c r="P1035" i="1"/>
  <c r="O1035" i="1"/>
  <c r="R1035" i="1" s="1"/>
  <c r="Q1034" i="1"/>
  <c r="P1034" i="1"/>
  <c r="O1034" i="1"/>
  <c r="R1034" i="1" s="1"/>
  <c r="Q1033" i="1"/>
  <c r="P1033" i="1"/>
  <c r="O1033" i="1"/>
  <c r="R1033" i="1" s="1"/>
  <c r="Q1032" i="1"/>
  <c r="P1032" i="1"/>
  <c r="O1032" i="1"/>
  <c r="R1032" i="1" s="1"/>
  <c r="Q1031" i="1"/>
  <c r="P1031" i="1"/>
  <c r="O1031" i="1"/>
  <c r="R1031" i="1" s="1"/>
  <c r="Q1030" i="1"/>
  <c r="P1030" i="1"/>
  <c r="O1030" i="1"/>
  <c r="R1030" i="1" s="1"/>
  <c r="Q1029" i="1"/>
  <c r="P1029" i="1"/>
  <c r="O1029" i="1"/>
  <c r="R1029" i="1" s="1"/>
  <c r="Q1028" i="1"/>
  <c r="P1028" i="1"/>
  <c r="O1028" i="1"/>
  <c r="R1028" i="1" s="1"/>
  <c r="Q1027" i="1"/>
  <c r="P1027" i="1"/>
  <c r="O1027" i="1"/>
  <c r="R1027" i="1" s="1"/>
  <c r="Q1026" i="1"/>
  <c r="P1026" i="1"/>
  <c r="O1026" i="1"/>
  <c r="R1026" i="1" s="1"/>
  <c r="Q1025" i="1"/>
  <c r="P1025" i="1"/>
  <c r="O1025" i="1"/>
  <c r="R1025" i="1" s="1"/>
  <c r="Q1024" i="1"/>
  <c r="P1024" i="1"/>
  <c r="O1024" i="1"/>
  <c r="R1024" i="1" s="1"/>
  <c r="Q1023" i="1"/>
  <c r="P1023" i="1"/>
  <c r="O1023" i="1"/>
  <c r="R1023" i="1" s="1"/>
  <c r="Q1022" i="1"/>
  <c r="P1022" i="1"/>
  <c r="O1022" i="1"/>
  <c r="R1022" i="1" s="1"/>
  <c r="Q1021" i="1"/>
  <c r="P1021" i="1"/>
  <c r="O1021" i="1"/>
  <c r="R1021" i="1" s="1"/>
  <c r="Q1020" i="1"/>
  <c r="P1020" i="1"/>
  <c r="O1020" i="1"/>
  <c r="R1020" i="1" s="1"/>
  <c r="Q1019" i="1"/>
  <c r="P1019" i="1"/>
  <c r="O1019" i="1"/>
  <c r="R1019" i="1" s="1"/>
  <c r="Q1018" i="1"/>
  <c r="P1018" i="1"/>
  <c r="O1018" i="1"/>
  <c r="R1018" i="1" s="1"/>
  <c r="Q1017" i="1"/>
  <c r="P1017" i="1"/>
  <c r="O1017" i="1"/>
  <c r="R1017" i="1" s="1"/>
  <c r="Q1016" i="1"/>
  <c r="P1016" i="1"/>
  <c r="O1016" i="1"/>
  <c r="R1016" i="1" s="1"/>
  <c r="Q1015" i="1"/>
  <c r="P1015" i="1"/>
  <c r="O1015" i="1"/>
  <c r="R1015" i="1" s="1"/>
  <c r="Q1014" i="1"/>
  <c r="P1014" i="1"/>
  <c r="O1014" i="1"/>
  <c r="R1014" i="1" s="1"/>
  <c r="Q1013" i="1"/>
  <c r="P1013" i="1"/>
  <c r="O1013" i="1"/>
  <c r="R1013" i="1" s="1"/>
  <c r="Q1012" i="1"/>
  <c r="P1012" i="1"/>
  <c r="O1012" i="1"/>
  <c r="R1012" i="1" s="1"/>
  <c r="Q1011" i="1"/>
  <c r="P1011" i="1"/>
  <c r="O1011" i="1"/>
  <c r="R1011" i="1" s="1"/>
  <c r="Q1010" i="1"/>
  <c r="P1010" i="1"/>
  <c r="O1010" i="1"/>
  <c r="R1010" i="1" s="1"/>
  <c r="Q1009" i="1"/>
  <c r="P1009" i="1"/>
  <c r="O1009" i="1"/>
  <c r="R1009" i="1" s="1"/>
  <c r="Q1008" i="1"/>
  <c r="P1008" i="1"/>
  <c r="O1008" i="1"/>
  <c r="R1008" i="1" s="1"/>
  <c r="Q1007" i="1"/>
  <c r="P1007" i="1"/>
  <c r="O1007" i="1"/>
  <c r="R1007" i="1" s="1"/>
  <c r="Q1006" i="1"/>
  <c r="P1006" i="1"/>
  <c r="O1006" i="1"/>
  <c r="R1006" i="1" s="1"/>
  <c r="Q1005" i="1"/>
  <c r="P1005" i="1"/>
  <c r="O1005" i="1"/>
  <c r="R1005" i="1" s="1"/>
  <c r="Q1004" i="1"/>
  <c r="P1004" i="1"/>
  <c r="O1004" i="1"/>
  <c r="R1004" i="1" s="1"/>
  <c r="Q1003" i="1"/>
  <c r="P1003" i="1"/>
  <c r="O1003" i="1"/>
  <c r="R1003" i="1" s="1"/>
  <c r="Q1002" i="1"/>
  <c r="P1002" i="1"/>
  <c r="O1002" i="1"/>
  <c r="R1002" i="1" s="1"/>
  <c r="Q1001" i="1"/>
  <c r="P1001" i="1"/>
  <c r="O1001" i="1"/>
  <c r="R1001" i="1" s="1"/>
  <c r="Q1000" i="1"/>
  <c r="P1000" i="1"/>
  <c r="O1000" i="1"/>
  <c r="R1000" i="1" s="1"/>
  <c r="Q999" i="1"/>
  <c r="P999" i="1"/>
  <c r="O999" i="1"/>
  <c r="R999" i="1" s="1"/>
  <c r="Q998" i="1"/>
  <c r="P998" i="1"/>
  <c r="O998" i="1"/>
  <c r="R998" i="1" s="1"/>
  <c r="Q997" i="1"/>
  <c r="P997" i="1"/>
  <c r="O997" i="1"/>
  <c r="R997" i="1" s="1"/>
  <c r="Q996" i="1"/>
  <c r="P996" i="1"/>
  <c r="O996" i="1"/>
  <c r="R996" i="1" s="1"/>
  <c r="Q995" i="1"/>
  <c r="P995" i="1"/>
  <c r="O995" i="1"/>
  <c r="R995" i="1" s="1"/>
  <c r="Q994" i="1"/>
  <c r="P994" i="1"/>
  <c r="O994" i="1"/>
  <c r="R994" i="1" s="1"/>
  <c r="Q993" i="1"/>
  <c r="P993" i="1"/>
  <c r="O993" i="1"/>
  <c r="R993" i="1" s="1"/>
  <c r="Q992" i="1"/>
  <c r="P992" i="1"/>
  <c r="O992" i="1"/>
  <c r="R992" i="1" s="1"/>
  <c r="Q991" i="1"/>
  <c r="P991" i="1"/>
  <c r="O991" i="1"/>
  <c r="R991" i="1" s="1"/>
  <c r="Q990" i="1"/>
  <c r="P990" i="1"/>
  <c r="O990" i="1"/>
  <c r="R990" i="1" s="1"/>
  <c r="Q989" i="1"/>
  <c r="P989" i="1"/>
  <c r="O989" i="1"/>
  <c r="R989" i="1" s="1"/>
  <c r="Q988" i="1"/>
  <c r="P988" i="1"/>
  <c r="O988" i="1"/>
  <c r="R988" i="1" s="1"/>
  <c r="Q987" i="1"/>
  <c r="P987" i="1"/>
  <c r="O987" i="1"/>
  <c r="R987" i="1" s="1"/>
  <c r="Q986" i="1"/>
  <c r="P986" i="1"/>
  <c r="O986" i="1"/>
  <c r="R986" i="1" s="1"/>
  <c r="Q985" i="1"/>
  <c r="P985" i="1"/>
  <c r="O985" i="1"/>
  <c r="R985" i="1" s="1"/>
  <c r="Q984" i="1"/>
  <c r="P984" i="1"/>
  <c r="O984" i="1"/>
  <c r="R984" i="1" s="1"/>
  <c r="Q983" i="1"/>
  <c r="P983" i="1"/>
  <c r="O983" i="1"/>
  <c r="R983" i="1" s="1"/>
  <c r="Q982" i="1"/>
  <c r="P982" i="1"/>
  <c r="O982" i="1"/>
  <c r="R982" i="1" s="1"/>
  <c r="Q981" i="1"/>
  <c r="P981" i="1"/>
  <c r="O981" i="1"/>
  <c r="R981" i="1" s="1"/>
  <c r="Q980" i="1"/>
  <c r="P980" i="1"/>
  <c r="O980" i="1"/>
  <c r="R980" i="1" s="1"/>
  <c r="Q979" i="1"/>
  <c r="P979" i="1"/>
  <c r="O979" i="1"/>
  <c r="R979" i="1" s="1"/>
  <c r="Q978" i="1"/>
  <c r="P978" i="1"/>
  <c r="O978" i="1"/>
  <c r="R978" i="1" s="1"/>
  <c r="Q977" i="1"/>
  <c r="P977" i="1"/>
  <c r="O977" i="1"/>
  <c r="R977" i="1" s="1"/>
  <c r="Q976" i="1"/>
  <c r="P976" i="1"/>
  <c r="O976" i="1"/>
  <c r="R976" i="1" s="1"/>
  <c r="Q975" i="1"/>
  <c r="P975" i="1"/>
  <c r="O975" i="1"/>
  <c r="R975" i="1" s="1"/>
  <c r="Q974" i="1"/>
  <c r="P974" i="1"/>
  <c r="O974" i="1"/>
  <c r="R974" i="1" s="1"/>
  <c r="Q973" i="1"/>
  <c r="P973" i="1"/>
  <c r="O973" i="1"/>
  <c r="R973" i="1" s="1"/>
  <c r="Q972" i="1"/>
  <c r="P972" i="1"/>
  <c r="O972" i="1"/>
  <c r="R972" i="1" s="1"/>
  <c r="Q971" i="1"/>
  <c r="P971" i="1"/>
  <c r="O971" i="1"/>
  <c r="R971" i="1" s="1"/>
  <c r="Q970" i="1"/>
  <c r="P970" i="1"/>
  <c r="O970" i="1"/>
  <c r="R970" i="1" s="1"/>
  <c r="Q969" i="1"/>
  <c r="P969" i="1"/>
  <c r="O969" i="1"/>
  <c r="R969" i="1" s="1"/>
  <c r="Q968" i="1"/>
  <c r="P968" i="1"/>
  <c r="O968" i="1"/>
  <c r="R968" i="1" s="1"/>
  <c r="Q967" i="1"/>
  <c r="P967" i="1"/>
  <c r="O967" i="1"/>
  <c r="R967" i="1" s="1"/>
  <c r="Q966" i="1"/>
  <c r="P966" i="1"/>
  <c r="O966" i="1"/>
  <c r="R966" i="1" s="1"/>
  <c r="Q965" i="1"/>
  <c r="P965" i="1"/>
  <c r="O965" i="1"/>
  <c r="R965" i="1" s="1"/>
  <c r="Q964" i="1"/>
  <c r="P964" i="1"/>
  <c r="O964" i="1"/>
  <c r="R964" i="1" s="1"/>
  <c r="Q963" i="1"/>
  <c r="P963" i="1"/>
  <c r="O963" i="1"/>
  <c r="R963" i="1" s="1"/>
  <c r="Q962" i="1"/>
  <c r="P962" i="1"/>
  <c r="O962" i="1"/>
  <c r="R962" i="1" s="1"/>
  <c r="Q961" i="1"/>
  <c r="P961" i="1"/>
  <c r="O961" i="1"/>
  <c r="R961" i="1" s="1"/>
  <c r="Q960" i="1"/>
  <c r="P960" i="1"/>
  <c r="O960" i="1"/>
  <c r="R960" i="1" s="1"/>
  <c r="Q959" i="1"/>
  <c r="P959" i="1"/>
  <c r="O959" i="1"/>
  <c r="R959" i="1" s="1"/>
  <c r="Q958" i="1"/>
  <c r="P958" i="1"/>
  <c r="O958" i="1"/>
  <c r="R958" i="1" s="1"/>
  <c r="Q957" i="1"/>
  <c r="P957" i="1"/>
  <c r="O957" i="1"/>
  <c r="R957" i="1" s="1"/>
  <c r="Q956" i="1"/>
  <c r="P956" i="1"/>
  <c r="O956" i="1"/>
  <c r="R956" i="1" s="1"/>
  <c r="Q955" i="1"/>
  <c r="P955" i="1"/>
  <c r="O955" i="1"/>
  <c r="R955" i="1" s="1"/>
  <c r="Q954" i="1"/>
  <c r="P954" i="1"/>
  <c r="O954" i="1"/>
  <c r="R954" i="1" s="1"/>
  <c r="Q953" i="1"/>
  <c r="P953" i="1"/>
  <c r="O953" i="1"/>
  <c r="R953" i="1" s="1"/>
  <c r="Q952" i="1"/>
  <c r="P952" i="1"/>
  <c r="O952" i="1"/>
  <c r="R952" i="1" s="1"/>
  <c r="Q951" i="1"/>
  <c r="P951" i="1"/>
  <c r="O951" i="1"/>
  <c r="R951" i="1" s="1"/>
  <c r="Q950" i="1"/>
  <c r="P950" i="1"/>
  <c r="O950" i="1"/>
  <c r="R950" i="1" s="1"/>
  <c r="Q949" i="1"/>
  <c r="P949" i="1"/>
  <c r="O949" i="1"/>
  <c r="R949" i="1" s="1"/>
  <c r="Q948" i="1"/>
  <c r="P948" i="1"/>
  <c r="O948" i="1"/>
  <c r="R948" i="1" s="1"/>
  <c r="Q947" i="1"/>
  <c r="P947" i="1"/>
  <c r="O947" i="1"/>
  <c r="R947" i="1" s="1"/>
  <c r="Q946" i="1"/>
  <c r="P946" i="1"/>
  <c r="O946" i="1"/>
  <c r="R946" i="1" s="1"/>
  <c r="Q945" i="1"/>
  <c r="P945" i="1"/>
  <c r="O945" i="1"/>
  <c r="R945" i="1" s="1"/>
  <c r="Q944" i="1"/>
  <c r="P944" i="1"/>
  <c r="O944" i="1"/>
  <c r="R944" i="1" s="1"/>
  <c r="Q943" i="1"/>
  <c r="P943" i="1"/>
  <c r="O943" i="1"/>
  <c r="R943" i="1" s="1"/>
  <c r="Q942" i="1"/>
  <c r="P942" i="1"/>
  <c r="O942" i="1"/>
  <c r="R942" i="1" s="1"/>
  <c r="Q941" i="1"/>
  <c r="P941" i="1"/>
  <c r="O941" i="1"/>
  <c r="R941" i="1" s="1"/>
  <c r="Q940" i="1"/>
  <c r="P940" i="1"/>
  <c r="O940" i="1"/>
  <c r="R940" i="1" s="1"/>
  <c r="Q939" i="1"/>
  <c r="P939" i="1"/>
  <c r="O939" i="1"/>
  <c r="R939" i="1" s="1"/>
  <c r="Q938" i="1"/>
  <c r="P938" i="1"/>
  <c r="O938" i="1"/>
  <c r="R938" i="1" s="1"/>
  <c r="Q937" i="1"/>
  <c r="P937" i="1"/>
  <c r="O937" i="1"/>
  <c r="R937" i="1" s="1"/>
  <c r="Q936" i="1"/>
  <c r="P936" i="1"/>
  <c r="O936" i="1"/>
  <c r="R936" i="1" s="1"/>
  <c r="Q935" i="1"/>
  <c r="P935" i="1"/>
  <c r="O935" i="1"/>
  <c r="R935" i="1" s="1"/>
  <c r="Q934" i="1"/>
  <c r="P934" i="1"/>
  <c r="O934" i="1"/>
  <c r="R934" i="1" s="1"/>
  <c r="Q933" i="1"/>
  <c r="P933" i="1"/>
  <c r="O933" i="1"/>
  <c r="R933" i="1" s="1"/>
  <c r="Q932" i="1"/>
  <c r="P932" i="1"/>
  <c r="O932" i="1"/>
  <c r="R932" i="1" s="1"/>
  <c r="Q931" i="1"/>
  <c r="P931" i="1"/>
  <c r="O931" i="1"/>
  <c r="R931" i="1" s="1"/>
  <c r="Q930" i="1"/>
  <c r="P930" i="1"/>
  <c r="O930" i="1"/>
  <c r="R930" i="1" s="1"/>
  <c r="Q929" i="1"/>
  <c r="P929" i="1"/>
  <c r="O929" i="1"/>
  <c r="R929" i="1" s="1"/>
  <c r="Q928" i="1"/>
  <c r="P928" i="1"/>
  <c r="O928" i="1"/>
  <c r="R928" i="1" s="1"/>
  <c r="Q927" i="1"/>
  <c r="P927" i="1"/>
  <c r="O927" i="1"/>
  <c r="R927" i="1" s="1"/>
  <c r="Q926" i="1"/>
  <c r="P926" i="1"/>
  <c r="O926" i="1"/>
  <c r="R926" i="1" s="1"/>
  <c r="Q925" i="1"/>
  <c r="P925" i="1"/>
  <c r="O925" i="1"/>
  <c r="R925" i="1" s="1"/>
  <c r="Q924" i="1"/>
  <c r="P924" i="1"/>
  <c r="O924" i="1"/>
  <c r="R924" i="1" s="1"/>
  <c r="Q923" i="1"/>
  <c r="P923" i="1"/>
  <c r="O923" i="1"/>
  <c r="R923" i="1" s="1"/>
  <c r="Q922" i="1"/>
  <c r="P922" i="1"/>
  <c r="O922" i="1"/>
  <c r="R922" i="1" s="1"/>
  <c r="Q921" i="1"/>
  <c r="P921" i="1"/>
  <c r="O921" i="1"/>
  <c r="R921" i="1" s="1"/>
  <c r="Q920" i="1"/>
  <c r="P920" i="1"/>
  <c r="O920" i="1"/>
  <c r="R920" i="1" s="1"/>
  <c r="Q919" i="1"/>
  <c r="P919" i="1"/>
  <c r="O919" i="1"/>
  <c r="R919" i="1" s="1"/>
  <c r="Q918" i="1"/>
  <c r="P918" i="1"/>
  <c r="O918" i="1"/>
  <c r="R918" i="1" s="1"/>
  <c r="Q917" i="1"/>
  <c r="P917" i="1"/>
  <c r="O917" i="1"/>
  <c r="R917" i="1" s="1"/>
  <c r="Q916" i="1"/>
  <c r="P916" i="1"/>
  <c r="O916" i="1"/>
  <c r="R916" i="1" s="1"/>
  <c r="Q915" i="1"/>
  <c r="P915" i="1"/>
  <c r="O915" i="1"/>
  <c r="R915" i="1" s="1"/>
  <c r="Q914" i="1"/>
  <c r="P914" i="1"/>
  <c r="O914" i="1"/>
  <c r="R914" i="1" s="1"/>
  <c r="Q913" i="1"/>
  <c r="P913" i="1"/>
  <c r="O913" i="1"/>
  <c r="R913" i="1" s="1"/>
  <c r="Q912" i="1"/>
  <c r="P912" i="1"/>
  <c r="O912" i="1"/>
  <c r="R912" i="1" s="1"/>
  <c r="Q911" i="1"/>
  <c r="P911" i="1"/>
  <c r="O911" i="1"/>
  <c r="R911" i="1" s="1"/>
  <c r="Q910" i="1"/>
  <c r="P910" i="1"/>
  <c r="O910" i="1"/>
  <c r="R910" i="1" s="1"/>
  <c r="Q909" i="1"/>
  <c r="P909" i="1"/>
  <c r="O909" i="1"/>
  <c r="R909" i="1" s="1"/>
  <c r="Q908" i="1"/>
  <c r="P908" i="1"/>
  <c r="O908" i="1"/>
  <c r="R908" i="1" s="1"/>
  <c r="Q907" i="1"/>
  <c r="P907" i="1"/>
  <c r="O907" i="1"/>
  <c r="R907" i="1" s="1"/>
  <c r="Q906" i="1"/>
  <c r="P906" i="1"/>
  <c r="O906" i="1"/>
  <c r="R906" i="1" s="1"/>
  <c r="Q905" i="1"/>
  <c r="P905" i="1"/>
  <c r="O905" i="1"/>
  <c r="R905" i="1" s="1"/>
  <c r="Q904" i="1"/>
  <c r="P904" i="1"/>
  <c r="O904" i="1"/>
  <c r="R904" i="1" s="1"/>
  <c r="Q903" i="1"/>
  <c r="P903" i="1"/>
  <c r="O903" i="1"/>
  <c r="R903" i="1" s="1"/>
  <c r="Q902" i="1"/>
  <c r="P902" i="1"/>
  <c r="O902" i="1"/>
  <c r="R902" i="1" s="1"/>
  <c r="Q901" i="1"/>
  <c r="P901" i="1"/>
  <c r="O901" i="1"/>
  <c r="R901" i="1" s="1"/>
  <c r="Q900" i="1"/>
  <c r="P900" i="1"/>
  <c r="O900" i="1"/>
  <c r="R900" i="1" s="1"/>
  <c r="Q899" i="1"/>
  <c r="P899" i="1"/>
  <c r="O899" i="1"/>
  <c r="R899" i="1" s="1"/>
  <c r="Q898" i="1"/>
  <c r="P898" i="1"/>
  <c r="O898" i="1"/>
  <c r="R898" i="1" s="1"/>
  <c r="Q897" i="1"/>
  <c r="P897" i="1"/>
  <c r="O897" i="1"/>
  <c r="R897" i="1" s="1"/>
  <c r="Q896" i="1"/>
  <c r="P896" i="1"/>
  <c r="O896" i="1"/>
  <c r="R896" i="1" s="1"/>
  <c r="Q895" i="1"/>
  <c r="P895" i="1"/>
  <c r="O895" i="1"/>
  <c r="R895" i="1" s="1"/>
  <c r="Q894" i="1"/>
  <c r="P894" i="1"/>
  <c r="O894" i="1"/>
  <c r="R894" i="1" s="1"/>
  <c r="Q893" i="1"/>
  <c r="P893" i="1"/>
  <c r="O893" i="1"/>
  <c r="R893" i="1" s="1"/>
  <c r="Q892" i="1"/>
  <c r="P892" i="1"/>
  <c r="O892" i="1"/>
  <c r="R892" i="1" s="1"/>
  <c r="Q891" i="1"/>
  <c r="P891" i="1"/>
  <c r="O891" i="1"/>
  <c r="R891" i="1" s="1"/>
  <c r="Q890" i="1"/>
  <c r="P890" i="1"/>
  <c r="O890" i="1"/>
  <c r="R890" i="1" s="1"/>
  <c r="Q889" i="1"/>
  <c r="P889" i="1"/>
  <c r="O889" i="1"/>
  <c r="R889" i="1" s="1"/>
  <c r="Q888" i="1"/>
  <c r="P888" i="1"/>
  <c r="O888" i="1"/>
  <c r="R888" i="1" s="1"/>
  <c r="Q887" i="1"/>
  <c r="P887" i="1"/>
  <c r="O887" i="1"/>
  <c r="R887" i="1" s="1"/>
  <c r="Q886" i="1"/>
  <c r="P886" i="1"/>
  <c r="O886" i="1"/>
  <c r="R886" i="1" s="1"/>
  <c r="Q885" i="1"/>
  <c r="P885" i="1"/>
  <c r="O885" i="1"/>
  <c r="R885" i="1" s="1"/>
  <c r="Q884" i="1"/>
  <c r="P884" i="1"/>
  <c r="O884" i="1"/>
  <c r="R884" i="1" s="1"/>
  <c r="Q883" i="1"/>
  <c r="P883" i="1"/>
  <c r="O883" i="1"/>
  <c r="R883" i="1" s="1"/>
  <c r="Q882" i="1"/>
  <c r="P882" i="1"/>
  <c r="O882" i="1"/>
  <c r="R882" i="1" s="1"/>
  <c r="Q881" i="1"/>
  <c r="P881" i="1"/>
  <c r="O881" i="1"/>
  <c r="R881" i="1" s="1"/>
  <c r="Q880" i="1"/>
  <c r="P880" i="1"/>
  <c r="O880" i="1"/>
  <c r="R880" i="1" s="1"/>
  <c r="Q879" i="1"/>
  <c r="P879" i="1"/>
  <c r="O879" i="1"/>
  <c r="R879" i="1" s="1"/>
  <c r="Q878" i="1"/>
  <c r="P878" i="1"/>
  <c r="O878" i="1"/>
  <c r="R878" i="1" s="1"/>
  <c r="Q877" i="1"/>
  <c r="P877" i="1"/>
  <c r="O877" i="1"/>
  <c r="R877" i="1" s="1"/>
  <c r="Q876" i="1"/>
  <c r="P876" i="1"/>
  <c r="O876" i="1"/>
  <c r="R876" i="1" s="1"/>
  <c r="Q875" i="1"/>
  <c r="P875" i="1"/>
  <c r="O875" i="1"/>
  <c r="R875" i="1" s="1"/>
  <c r="Q874" i="1"/>
  <c r="P874" i="1"/>
  <c r="O874" i="1"/>
  <c r="R874" i="1" s="1"/>
  <c r="Q873" i="1"/>
  <c r="P873" i="1"/>
  <c r="O873" i="1"/>
  <c r="R873" i="1" s="1"/>
  <c r="Q872" i="1"/>
  <c r="P872" i="1"/>
  <c r="O872" i="1"/>
  <c r="R872" i="1" s="1"/>
  <c r="Q871" i="1"/>
  <c r="P871" i="1"/>
  <c r="O871" i="1"/>
  <c r="R871" i="1" s="1"/>
  <c r="Q870" i="1"/>
  <c r="P870" i="1"/>
  <c r="O870" i="1"/>
  <c r="R870" i="1" s="1"/>
  <c r="Q869" i="1"/>
  <c r="P869" i="1"/>
  <c r="O869" i="1"/>
  <c r="R869" i="1" s="1"/>
  <c r="Q868" i="1"/>
  <c r="P868" i="1"/>
  <c r="O868" i="1"/>
  <c r="R868" i="1" s="1"/>
  <c r="Q867" i="1"/>
  <c r="P867" i="1"/>
  <c r="O867" i="1"/>
  <c r="R867" i="1" s="1"/>
  <c r="Q866" i="1"/>
  <c r="P866" i="1"/>
  <c r="O866" i="1"/>
  <c r="R866" i="1" s="1"/>
  <c r="Q865" i="1"/>
  <c r="P865" i="1"/>
  <c r="O865" i="1"/>
  <c r="R865" i="1" s="1"/>
  <c r="Q864" i="1"/>
  <c r="P864" i="1"/>
  <c r="O864" i="1"/>
  <c r="R864" i="1" s="1"/>
  <c r="Q863" i="1"/>
  <c r="P863" i="1"/>
  <c r="O863" i="1"/>
  <c r="R863" i="1" s="1"/>
  <c r="Q862" i="1"/>
  <c r="P862" i="1"/>
  <c r="O862" i="1"/>
  <c r="R862" i="1" s="1"/>
  <c r="Q861" i="1"/>
  <c r="P861" i="1"/>
  <c r="O861" i="1"/>
  <c r="R861" i="1" s="1"/>
  <c r="Q860" i="1"/>
  <c r="P860" i="1"/>
  <c r="O860" i="1"/>
  <c r="R860" i="1" s="1"/>
  <c r="Q859" i="1"/>
  <c r="P859" i="1"/>
  <c r="O859" i="1"/>
  <c r="R859" i="1" s="1"/>
  <c r="Q858" i="1"/>
  <c r="P858" i="1"/>
  <c r="O858" i="1"/>
  <c r="R858" i="1" s="1"/>
  <c r="Q857" i="1"/>
  <c r="P857" i="1"/>
  <c r="O857" i="1"/>
  <c r="R857" i="1" s="1"/>
  <c r="Q856" i="1"/>
  <c r="P856" i="1"/>
  <c r="O856" i="1"/>
  <c r="R856" i="1" s="1"/>
  <c r="Q855" i="1"/>
  <c r="P855" i="1"/>
  <c r="O855" i="1"/>
  <c r="R855" i="1" s="1"/>
  <c r="Q854" i="1"/>
  <c r="P854" i="1"/>
  <c r="O854" i="1"/>
  <c r="R854" i="1" s="1"/>
  <c r="Q853" i="1"/>
  <c r="P853" i="1"/>
  <c r="O853" i="1"/>
  <c r="R853" i="1" s="1"/>
  <c r="Q852" i="1"/>
  <c r="P852" i="1"/>
  <c r="O852" i="1"/>
  <c r="R852" i="1" s="1"/>
  <c r="Q851" i="1"/>
  <c r="P851" i="1"/>
  <c r="O851" i="1"/>
  <c r="R851" i="1" s="1"/>
  <c r="Q850" i="1"/>
  <c r="P850" i="1"/>
  <c r="O850" i="1"/>
  <c r="R850" i="1" s="1"/>
  <c r="Q849" i="1"/>
  <c r="P849" i="1"/>
  <c r="O849" i="1"/>
  <c r="R849" i="1" s="1"/>
  <c r="Q848" i="1"/>
  <c r="P848" i="1"/>
  <c r="O848" i="1"/>
  <c r="R848" i="1" s="1"/>
  <c r="Q847" i="1"/>
  <c r="P847" i="1"/>
  <c r="O847" i="1"/>
  <c r="R847" i="1" s="1"/>
  <c r="Q846" i="1"/>
  <c r="P846" i="1"/>
  <c r="O846" i="1"/>
  <c r="R846" i="1" s="1"/>
  <c r="Q845" i="1"/>
  <c r="P845" i="1"/>
  <c r="O845" i="1"/>
  <c r="R845" i="1" s="1"/>
  <c r="Q844" i="1"/>
  <c r="P844" i="1"/>
  <c r="O844" i="1"/>
  <c r="R844" i="1" s="1"/>
  <c r="Q843" i="1"/>
  <c r="P843" i="1"/>
  <c r="O843" i="1"/>
  <c r="R843" i="1" s="1"/>
  <c r="Q842" i="1"/>
  <c r="P842" i="1"/>
  <c r="O842" i="1"/>
  <c r="R842" i="1" s="1"/>
  <c r="Q841" i="1"/>
  <c r="P841" i="1"/>
  <c r="O841" i="1"/>
  <c r="R841" i="1" s="1"/>
  <c r="Q840" i="1"/>
  <c r="P840" i="1"/>
  <c r="O840" i="1"/>
  <c r="R840" i="1" s="1"/>
  <c r="Q839" i="1"/>
  <c r="P839" i="1"/>
  <c r="O839" i="1"/>
  <c r="R839" i="1" s="1"/>
  <c r="Q838" i="1"/>
  <c r="P838" i="1"/>
  <c r="O838" i="1"/>
  <c r="R838" i="1" s="1"/>
  <c r="Q837" i="1"/>
  <c r="P837" i="1"/>
  <c r="O837" i="1"/>
  <c r="R837" i="1" s="1"/>
  <c r="Q836" i="1"/>
  <c r="P836" i="1"/>
  <c r="O836" i="1"/>
  <c r="R836" i="1" s="1"/>
  <c r="Q835" i="1"/>
  <c r="P835" i="1"/>
  <c r="O835" i="1"/>
  <c r="R835" i="1" s="1"/>
  <c r="Q834" i="1"/>
  <c r="P834" i="1"/>
  <c r="O834" i="1"/>
  <c r="R834" i="1" s="1"/>
  <c r="Q833" i="1"/>
  <c r="P833" i="1"/>
  <c r="O833" i="1"/>
  <c r="R833" i="1" s="1"/>
  <c r="Q832" i="1"/>
  <c r="P832" i="1"/>
  <c r="O832" i="1"/>
  <c r="R832" i="1" s="1"/>
  <c r="Q831" i="1"/>
  <c r="P831" i="1"/>
  <c r="O831" i="1"/>
  <c r="R831" i="1" s="1"/>
  <c r="Q830" i="1"/>
  <c r="P830" i="1"/>
  <c r="O830" i="1"/>
  <c r="R830" i="1" s="1"/>
  <c r="Q829" i="1"/>
  <c r="P829" i="1"/>
  <c r="O829" i="1"/>
  <c r="R829" i="1" s="1"/>
  <c r="Q828" i="1"/>
  <c r="P828" i="1"/>
  <c r="O828" i="1"/>
  <c r="R828" i="1" s="1"/>
  <c r="Q827" i="1"/>
  <c r="P827" i="1"/>
  <c r="O827" i="1"/>
  <c r="R827" i="1" s="1"/>
  <c r="Q826" i="1"/>
  <c r="P826" i="1"/>
  <c r="O826" i="1"/>
  <c r="R826" i="1" s="1"/>
  <c r="Q825" i="1"/>
  <c r="P825" i="1"/>
  <c r="O825" i="1"/>
  <c r="R825" i="1" s="1"/>
  <c r="Q824" i="1"/>
  <c r="P824" i="1"/>
  <c r="O824" i="1"/>
  <c r="R824" i="1" s="1"/>
  <c r="Q823" i="1"/>
  <c r="P823" i="1"/>
  <c r="O823" i="1"/>
  <c r="R823" i="1" s="1"/>
  <c r="Q822" i="1"/>
  <c r="P822" i="1"/>
  <c r="O822" i="1"/>
  <c r="R822" i="1" s="1"/>
  <c r="Q821" i="1"/>
  <c r="P821" i="1"/>
  <c r="O821" i="1"/>
  <c r="R821" i="1" s="1"/>
  <c r="Q820" i="1"/>
  <c r="P820" i="1"/>
  <c r="O820" i="1"/>
  <c r="R820" i="1" s="1"/>
  <c r="Q819" i="1"/>
  <c r="P819" i="1"/>
  <c r="O819" i="1"/>
  <c r="R819" i="1" s="1"/>
  <c r="Q818" i="1"/>
  <c r="P818" i="1"/>
  <c r="O818" i="1"/>
  <c r="R818" i="1" s="1"/>
  <c r="Q817" i="1"/>
  <c r="P817" i="1"/>
  <c r="O817" i="1"/>
  <c r="R817" i="1" s="1"/>
  <c r="Q816" i="1"/>
  <c r="P816" i="1"/>
  <c r="O816" i="1"/>
  <c r="R816" i="1" s="1"/>
  <c r="Q815" i="1"/>
  <c r="P815" i="1"/>
  <c r="O815" i="1"/>
  <c r="R815" i="1" s="1"/>
  <c r="Q814" i="1"/>
  <c r="P814" i="1"/>
  <c r="O814" i="1"/>
  <c r="R814" i="1" s="1"/>
  <c r="Q813" i="1"/>
  <c r="P813" i="1"/>
  <c r="O813" i="1"/>
  <c r="R813" i="1" s="1"/>
  <c r="Q812" i="1"/>
  <c r="P812" i="1"/>
  <c r="O812" i="1"/>
  <c r="R812" i="1" s="1"/>
  <c r="Q811" i="1"/>
  <c r="P811" i="1"/>
  <c r="O811" i="1"/>
  <c r="R811" i="1" s="1"/>
  <c r="Q810" i="1"/>
  <c r="P810" i="1"/>
  <c r="O810" i="1"/>
  <c r="R810" i="1" s="1"/>
  <c r="Q809" i="1"/>
  <c r="P809" i="1"/>
  <c r="O809" i="1"/>
  <c r="R809" i="1" s="1"/>
  <c r="Q808" i="1"/>
  <c r="P808" i="1"/>
  <c r="O808" i="1"/>
  <c r="R808" i="1" s="1"/>
  <c r="Q807" i="1"/>
  <c r="P807" i="1"/>
  <c r="O807" i="1"/>
  <c r="R807" i="1" s="1"/>
  <c r="Q806" i="1"/>
  <c r="P806" i="1"/>
  <c r="O806" i="1"/>
  <c r="R806" i="1" s="1"/>
  <c r="Q805" i="1"/>
  <c r="P805" i="1"/>
  <c r="O805" i="1"/>
  <c r="R805" i="1" s="1"/>
  <c r="Q804" i="1"/>
  <c r="P804" i="1"/>
  <c r="O804" i="1"/>
  <c r="R804" i="1" s="1"/>
  <c r="Q803" i="1"/>
  <c r="P803" i="1"/>
  <c r="O803" i="1"/>
  <c r="R803" i="1" s="1"/>
  <c r="Q802" i="1"/>
  <c r="P802" i="1"/>
  <c r="O802" i="1"/>
  <c r="R802" i="1" s="1"/>
  <c r="Q801" i="1"/>
  <c r="P801" i="1"/>
  <c r="O801" i="1"/>
  <c r="R801" i="1" s="1"/>
  <c r="Q800" i="1"/>
  <c r="P800" i="1"/>
  <c r="O800" i="1"/>
  <c r="R800" i="1" s="1"/>
  <c r="Q799" i="1"/>
  <c r="P799" i="1"/>
  <c r="O799" i="1"/>
  <c r="R799" i="1" s="1"/>
  <c r="Q798" i="1"/>
  <c r="P798" i="1"/>
  <c r="O798" i="1"/>
  <c r="R798" i="1" s="1"/>
  <c r="Q797" i="1"/>
  <c r="P797" i="1"/>
  <c r="O797" i="1"/>
  <c r="R797" i="1" s="1"/>
  <c r="Q796" i="1"/>
  <c r="P796" i="1"/>
  <c r="O796" i="1"/>
  <c r="R796" i="1" s="1"/>
  <c r="Q795" i="1"/>
  <c r="P795" i="1"/>
  <c r="O795" i="1"/>
  <c r="R795" i="1" s="1"/>
  <c r="Q794" i="1"/>
  <c r="P794" i="1"/>
  <c r="O794" i="1"/>
  <c r="R794" i="1" s="1"/>
  <c r="Q793" i="1"/>
  <c r="P793" i="1"/>
  <c r="O793" i="1"/>
  <c r="R793" i="1" s="1"/>
  <c r="Q792" i="1"/>
  <c r="P792" i="1"/>
  <c r="O792" i="1"/>
  <c r="R792" i="1" s="1"/>
  <c r="Q791" i="1"/>
  <c r="P791" i="1"/>
  <c r="O791" i="1"/>
  <c r="R791" i="1" s="1"/>
  <c r="Q790" i="1"/>
  <c r="P790" i="1"/>
  <c r="O790" i="1"/>
  <c r="R790" i="1" s="1"/>
  <c r="Q789" i="1"/>
  <c r="P789" i="1"/>
  <c r="O789" i="1"/>
  <c r="R789" i="1" s="1"/>
  <c r="Q788" i="1"/>
  <c r="P788" i="1"/>
  <c r="O788" i="1"/>
  <c r="R788" i="1" s="1"/>
  <c r="Q787" i="1"/>
  <c r="P787" i="1"/>
  <c r="O787" i="1"/>
  <c r="R787" i="1" s="1"/>
  <c r="Q786" i="1"/>
  <c r="P786" i="1"/>
  <c r="O786" i="1"/>
  <c r="R786" i="1" s="1"/>
  <c r="Q785" i="1"/>
  <c r="P785" i="1"/>
  <c r="O785" i="1"/>
  <c r="R785" i="1" s="1"/>
  <c r="Q784" i="1"/>
  <c r="P784" i="1"/>
  <c r="O784" i="1"/>
  <c r="R784" i="1" s="1"/>
  <c r="Q783" i="1"/>
  <c r="P783" i="1"/>
  <c r="O783" i="1"/>
  <c r="R783" i="1" s="1"/>
  <c r="Q782" i="1"/>
  <c r="P782" i="1"/>
  <c r="O782" i="1"/>
  <c r="R782" i="1" s="1"/>
  <c r="Q781" i="1"/>
  <c r="P781" i="1"/>
  <c r="O781" i="1"/>
  <c r="R781" i="1" s="1"/>
  <c r="Q780" i="1"/>
  <c r="P780" i="1"/>
  <c r="O780" i="1"/>
  <c r="R780" i="1" s="1"/>
  <c r="Q779" i="1"/>
  <c r="P779" i="1"/>
  <c r="O779" i="1"/>
  <c r="R779" i="1" s="1"/>
  <c r="Q778" i="1"/>
  <c r="P778" i="1"/>
  <c r="O778" i="1"/>
  <c r="R778" i="1" s="1"/>
  <c r="Q777" i="1"/>
  <c r="P777" i="1"/>
  <c r="O777" i="1"/>
  <c r="R777" i="1" s="1"/>
  <c r="Q776" i="1"/>
  <c r="P776" i="1"/>
  <c r="O776" i="1"/>
  <c r="R776" i="1" s="1"/>
  <c r="Q775" i="1"/>
  <c r="P775" i="1"/>
  <c r="O775" i="1"/>
  <c r="R775" i="1" s="1"/>
  <c r="Q774" i="1"/>
  <c r="P774" i="1"/>
  <c r="O774" i="1"/>
  <c r="R774" i="1" s="1"/>
  <c r="Q773" i="1"/>
  <c r="P773" i="1"/>
  <c r="O773" i="1"/>
  <c r="R773" i="1" s="1"/>
  <c r="Q772" i="1"/>
  <c r="P772" i="1"/>
  <c r="O772" i="1"/>
  <c r="R772" i="1" s="1"/>
  <c r="Q771" i="1"/>
  <c r="P771" i="1"/>
  <c r="O771" i="1"/>
  <c r="R771" i="1" s="1"/>
  <c r="Q770" i="1"/>
  <c r="P770" i="1"/>
  <c r="O770" i="1"/>
  <c r="R770" i="1" s="1"/>
  <c r="Q769" i="1"/>
  <c r="P769" i="1"/>
  <c r="O769" i="1"/>
  <c r="R769" i="1" s="1"/>
  <c r="Q768" i="1"/>
  <c r="P768" i="1"/>
  <c r="O768" i="1"/>
  <c r="R768" i="1" s="1"/>
  <c r="Q767" i="1"/>
  <c r="P767" i="1"/>
  <c r="O767" i="1"/>
  <c r="R767" i="1" s="1"/>
  <c r="Q766" i="1"/>
  <c r="P766" i="1"/>
  <c r="O766" i="1"/>
  <c r="R766" i="1" s="1"/>
  <c r="Q765" i="1"/>
  <c r="P765" i="1"/>
  <c r="O765" i="1"/>
  <c r="R765" i="1" s="1"/>
  <c r="Q764" i="1"/>
  <c r="P764" i="1"/>
  <c r="O764" i="1"/>
  <c r="R764" i="1" s="1"/>
  <c r="Q763" i="1"/>
  <c r="P763" i="1"/>
  <c r="O763" i="1"/>
  <c r="R763" i="1" s="1"/>
  <c r="Q762" i="1"/>
  <c r="P762" i="1"/>
  <c r="O762" i="1"/>
  <c r="R762" i="1" s="1"/>
  <c r="Q761" i="1"/>
  <c r="P761" i="1"/>
  <c r="O761" i="1"/>
  <c r="R761" i="1" s="1"/>
  <c r="Q760" i="1"/>
  <c r="P760" i="1"/>
  <c r="O760" i="1"/>
  <c r="R760" i="1" s="1"/>
  <c r="Q759" i="1"/>
  <c r="P759" i="1"/>
  <c r="O759" i="1"/>
  <c r="R759" i="1" s="1"/>
  <c r="Q758" i="1"/>
  <c r="P758" i="1"/>
  <c r="O758" i="1"/>
  <c r="R758" i="1" s="1"/>
  <c r="Q757" i="1"/>
  <c r="P757" i="1"/>
  <c r="O757" i="1"/>
  <c r="R757" i="1" s="1"/>
  <c r="Q756" i="1"/>
  <c r="P756" i="1"/>
  <c r="O756" i="1"/>
  <c r="R756" i="1" s="1"/>
  <c r="Q755" i="1"/>
  <c r="P755" i="1"/>
  <c r="O755" i="1"/>
  <c r="R755" i="1" s="1"/>
  <c r="Q754" i="1"/>
  <c r="P754" i="1"/>
  <c r="O754" i="1"/>
  <c r="R754" i="1" s="1"/>
  <c r="Q753" i="1"/>
  <c r="P753" i="1"/>
  <c r="O753" i="1"/>
  <c r="R753" i="1" s="1"/>
  <c r="Q752" i="1"/>
  <c r="P752" i="1"/>
  <c r="O752" i="1"/>
  <c r="R752" i="1" s="1"/>
  <c r="Q751" i="1"/>
  <c r="P751" i="1"/>
  <c r="O751" i="1"/>
  <c r="R751" i="1" s="1"/>
  <c r="Q750" i="1"/>
  <c r="P750" i="1"/>
  <c r="O750" i="1"/>
  <c r="R750" i="1" s="1"/>
  <c r="Q749" i="1"/>
  <c r="P749" i="1"/>
  <c r="O749" i="1"/>
  <c r="R749" i="1" s="1"/>
  <c r="Q748" i="1"/>
  <c r="P748" i="1"/>
  <c r="O748" i="1"/>
  <c r="R748" i="1" s="1"/>
  <c r="Q747" i="1"/>
  <c r="P747" i="1"/>
  <c r="O747" i="1"/>
  <c r="R747" i="1" s="1"/>
  <c r="Q746" i="1"/>
  <c r="P746" i="1"/>
  <c r="O746" i="1"/>
  <c r="R746" i="1" s="1"/>
  <c r="Q745" i="1"/>
  <c r="P745" i="1"/>
  <c r="O745" i="1"/>
  <c r="R745" i="1" s="1"/>
  <c r="Q744" i="1"/>
  <c r="P744" i="1"/>
  <c r="O744" i="1"/>
  <c r="R744" i="1" s="1"/>
  <c r="Q743" i="1"/>
  <c r="P743" i="1"/>
  <c r="O743" i="1"/>
  <c r="R743" i="1" s="1"/>
  <c r="Q742" i="1"/>
  <c r="P742" i="1"/>
  <c r="O742" i="1"/>
  <c r="R742" i="1" s="1"/>
  <c r="Q741" i="1"/>
  <c r="P741" i="1"/>
  <c r="O741" i="1"/>
  <c r="R741" i="1" s="1"/>
  <c r="Q740" i="1"/>
  <c r="P740" i="1"/>
  <c r="O740" i="1"/>
  <c r="R740" i="1" s="1"/>
  <c r="Q739" i="1"/>
  <c r="P739" i="1"/>
  <c r="O739" i="1"/>
  <c r="R739" i="1" s="1"/>
  <c r="Q738" i="1"/>
  <c r="P738" i="1"/>
  <c r="O738" i="1"/>
  <c r="R738" i="1" s="1"/>
  <c r="Q737" i="1"/>
  <c r="P737" i="1"/>
  <c r="O737" i="1"/>
  <c r="R737" i="1" s="1"/>
  <c r="Q736" i="1"/>
  <c r="P736" i="1"/>
  <c r="O736" i="1"/>
  <c r="R736" i="1" s="1"/>
  <c r="Q735" i="1"/>
  <c r="P735" i="1"/>
  <c r="O735" i="1"/>
  <c r="R735" i="1" s="1"/>
  <c r="Q734" i="1"/>
  <c r="P734" i="1"/>
  <c r="O734" i="1"/>
  <c r="R734" i="1" s="1"/>
  <c r="Q733" i="1"/>
  <c r="P733" i="1"/>
  <c r="O733" i="1"/>
  <c r="R733" i="1" s="1"/>
  <c r="Q732" i="1"/>
  <c r="P732" i="1"/>
  <c r="O732" i="1"/>
  <c r="R732" i="1" s="1"/>
  <c r="Q731" i="1"/>
  <c r="P731" i="1"/>
  <c r="O731" i="1"/>
  <c r="R731" i="1" s="1"/>
  <c r="Q730" i="1"/>
  <c r="P730" i="1"/>
  <c r="O730" i="1"/>
  <c r="R730" i="1" s="1"/>
  <c r="Q729" i="1"/>
  <c r="P729" i="1"/>
  <c r="O729" i="1"/>
  <c r="R729" i="1" s="1"/>
  <c r="Q728" i="1"/>
  <c r="P728" i="1"/>
  <c r="O728" i="1"/>
  <c r="R728" i="1" s="1"/>
  <c r="Q727" i="1"/>
  <c r="P727" i="1"/>
  <c r="O727" i="1"/>
  <c r="R727" i="1" s="1"/>
  <c r="Q726" i="1"/>
  <c r="P726" i="1"/>
  <c r="O726" i="1"/>
  <c r="R726" i="1" s="1"/>
  <c r="Q725" i="1"/>
  <c r="P725" i="1"/>
  <c r="O725" i="1"/>
  <c r="R725" i="1" s="1"/>
  <c r="Q724" i="1"/>
  <c r="P724" i="1"/>
  <c r="O724" i="1"/>
  <c r="R724" i="1" s="1"/>
  <c r="Q723" i="1"/>
  <c r="P723" i="1"/>
  <c r="O723" i="1"/>
  <c r="R723" i="1" s="1"/>
  <c r="Q722" i="1"/>
  <c r="P722" i="1"/>
  <c r="O722" i="1"/>
  <c r="R722" i="1" s="1"/>
  <c r="Q721" i="1"/>
  <c r="P721" i="1"/>
  <c r="O721" i="1"/>
  <c r="R721" i="1" s="1"/>
  <c r="Q720" i="1"/>
  <c r="P720" i="1"/>
  <c r="O720" i="1"/>
  <c r="R720" i="1" s="1"/>
  <c r="Q719" i="1"/>
  <c r="P719" i="1"/>
  <c r="O719" i="1"/>
  <c r="R719" i="1" s="1"/>
  <c r="Q718" i="1"/>
  <c r="P718" i="1"/>
  <c r="O718" i="1"/>
  <c r="R718" i="1" s="1"/>
  <c r="Q717" i="1"/>
  <c r="P717" i="1"/>
  <c r="O717" i="1"/>
  <c r="R717" i="1" s="1"/>
  <c r="Q716" i="1"/>
  <c r="P716" i="1"/>
  <c r="O716" i="1"/>
  <c r="R716" i="1" s="1"/>
  <c r="Q715" i="1"/>
  <c r="P715" i="1"/>
  <c r="O715" i="1"/>
  <c r="R715" i="1" s="1"/>
  <c r="Q714" i="1"/>
  <c r="P714" i="1"/>
  <c r="O714" i="1"/>
  <c r="R714" i="1" s="1"/>
  <c r="Q713" i="1"/>
  <c r="P713" i="1"/>
  <c r="O713" i="1"/>
  <c r="R713" i="1" s="1"/>
  <c r="Q712" i="1"/>
  <c r="P712" i="1"/>
  <c r="O712" i="1"/>
  <c r="R712" i="1" s="1"/>
  <c r="Q711" i="1"/>
  <c r="P711" i="1"/>
  <c r="O711" i="1"/>
  <c r="R711" i="1" s="1"/>
  <c r="Q710" i="1"/>
  <c r="P710" i="1"/>
  <c r="O710" i="1"/>
  <c r="R710" i="1" s="1"/>
  <c r="Q709" i="1"/>
  <c r="P709" i="1"/>
  <c r="O709" i="1"/>
  <c r="R709" i="1" s="1"/>
  <c r="Q708" i="1"/>
  <c r="P708" i="1"/>
  <c r="O708" i="1"/>
  <c r="R708" i="1" s="1"/>
  <c r="Q707" i="1"/>
  <c r="P707" i="1"/>
  <c r="O707" i="1"/>
  <c r="R707" i="1" s="1"/>
  <c r="Q706" i="1"/>
  <c r="P706" i="1"/>
  <c r="O706" i="1"/>
  <c r="R706" i="1" s="1"/>
  <c r="Q705" i="1"/>
  <c r="P705" i="1"/>
  <c r="O705" i="1"/>
  <c r="R705" i="1" s="1"/>
  <c r="Q704" i="1"/>
  <c r="P704" i="1"/>
  <c r="O704" i="1"/>
  <c r="R704" i="1" s="1"/>
  <c r="Q703" i="1"/>
  <c r="P703" i="1"/>
  <c r="O703" i="1"/>
  <c r="R703" i="1" s="1"/>
  <c r="Q702" i="1"/>
  <c r="P702" i="1"/>
  <c r="O702" i="1"/>
  <c r="R702" i="1" s="1"/>
  <c r="Q701" i="1"/>
  <c r="P701" i="1"/>
  <c r="O701" i="1"/>
  <c r="R701" i="1" s="1"/>
  <c r="Q700" i="1"/>
  <c r="P700" i="1"/>
  <c r="O700" i="1"/>
  <c r="R700" i="1" s="1"/>
  <c r="Q699" i="1"/>
  <c r="P699" i="1"/>
  <c r="O699" i="1"/>
  <c r="R699" i="1" s="1"/>
  <c r="Q698" i="1"/>
  <c r="P698" i="1"/>
  <c r="O698" i="1"/>
  <c r="R698" i="1" s="1"/>
  <c r="Q697" i="1"/>
  <c r="P697" i="1"/>
  <c r="O697" i="1"/>
  <c r="R697" i="1" s="1"/>
  <c r="Q696" i="1"/>
  <c r="P696" i="1"/>
  <c r="O696" i="1"/>
  <c r="R696" i="1" s="1"/>
  <c r="Q695" i="1"/>
  <c r="P695" i="1"/>
  <c r="O695" i="1"/>
  <c r="R695" i="1" s="1"/>
  <c r="Q694" i="1"/>
  <c r="P694" i="1"/>
  <c r="O694" i="1"/>
  <c r="R694" i="1" s="1"/>
  <c r="Q693" i="1"/>
  <c r="P693" i="1"/>
  <c r="O693" i="1"/>
  <c r="R693" i="1" s="1"/>
  <c r="Q692" i="1"/>
  <c r="P692" i="1"/>
  <c r="O692" i="1"/>
  <c r="R692" i="1" s="1"/>
  <c r="Q691" i="1"/>
  <c r="P691" i="1"/>
  <c r="O691" i="1"/>
  <c r="R691" i="1" s="1"/>
  <c r="Q690" i="1"/>
  <c r="P690" i="1"/>
  <c r="O690" i="1"/>
  <c r="R690" i="1" s="1"/>
  <c r="Q689" i="1"/>
  <c r="P689" i="1"/>
  <c r="O689" i="1"/>
  <c r="R689" i="1" s="1"/>
  <c r="Q688" i="1"/>
  <c r="P688" i="1"/>
  <c r="O688" i="1"/>
  <c r="R688" i="1" s="1"/>
  <c r="Q687" i="1"/>
  <c r="P687" i="1"/>
  <c r="O687" i="1"/>
  <c r="R687" i="1" s="1"/>
  <c r="Q686" i="1"/>
  <c r="P686" i="1"/>
  <c r="O686" i="1"/>
  <c r="R686" i="1" s="1"/>
  <c r="Q685" i="1"/>
  <c r="P685" i="1"/>
  <c r="O685" i="1"/>
  <c r="R685" i="1" s="1"/>
  <c r="Q684" i="1"/>
  <c r="P684" i="1"/>
  <c r="O684" i="1"/>
  <c r="R684" i="1" s="1"/>
  <c r="Q683" i="1"/>
  <c r="P683" i="1"/>
  <c r="O683" i="1"/>
  <c r="R683" i="1" s="1"/>
  <c r="Q682" i="1"/>
  <c r="P682" i="1"/>
  <c r="O682" i="1"/>
  <c r="R682" i="1" s="1"/>
  <c r="Q681" i="1"/>
  <c r="P681" i="1"/>
  <c r="O681" i="1"/>
  <c r="R681" i="1" s="1"/>
  <c r="Q680" i="1"/>
  <c r="P680" i="1"/>
  <c r="O680" i="1"/>
  <c r="R680" i="1" s="1"/>
  <c r="Q679" i="1"/>
  <c r="P679" i="1"/>
  <c r="O679" i="1"/>
  <c r="R679" i="1" s="1"/>
  <c r="Q678" i="1"/>
  <c r="P678" i="1"/>
  <c r="O678" i="1"/>
  <c r="R678" i="1" s="1"/>
  <c r="Q677" i="1"/>
  <c r="P677" i="1"/>
  <c r="O677" i="1"/>
  <c r="R677" i="1" s="1"/>
  <c r="Q676" i="1"/>
  <c r="P676" i="1"/>
  <c r="O676" i="1"/>
  <c r="R676" i="1" s="1"/>
  <c r="Q675" i="1"/>
  <c r="P675" i="1"/>
  <c r="O675" i="1"/>
  <c r="R675" i="1" s="1"/>
  <c r="Q674" i="1"/>
  <c r="P674" i="1"/>
  <c r="O674" i="1"/>
  <c r="R674" i="1" s="1"/>
  <c r="Q673" i="1"/>
  <c r="P673" i="1"/>
  <c r="O673" i="1"/>
  <c r="R673" i="1" s="1"/>
  <c r="Q672" i="1"/>
  <c r="P672" i="1"/>
  <c r="O672" i="1"/>
  <c r="R672" i="1" s="1"/>
  <c r="Q671" i="1"/>
  <c r="P671" i="1"/>
  <c r="O671" i="1"/>
  <c r="R671" i="1" s="1"/>
  <c r="Q670" i="1"/>
  <c r="P670" i="1"/>
  <c r="O670" i="1"/>
  <c r="R670" i="1" s="1"/>
  <c r="Q669" i="1"/>
  <c r="P669" i="1"/>
  <c r="O669" i="1"/>
  <c r="R669" i="1" s="1"/>
  <c r="Q668" i="1"/>
  <c r="P668" i="1"/>
  <c r="O668" i="1"/>
  <c r="R668" i="1" s="1"/>
  <c r="Q667" i="1"/>
  <c r="P667" i="1"/>
  <c r="O667" i="1"/>
  <c r="R667" i="1" s="1"/>
  <c r="Q666" i="1"/>
  <c r="P666" i="1"/>
  <c r="O666" i="1"/>
  <c r="R666" i="1" s="1"/>
  <c r="Q665" i="1"/>
  <c r="P665" i="1"/>
  <c r="O665" i="1"/>
  <c r="R665" i="1" s="1"/>
  <c r="Q664" i="1"/>
  <c r="P664" i="1"/>
  <c r="O664" i="1"/>
  <c r="R664" i="1" s="1"/>
  <c r="Q663" i="1"/>
  <c r="P663" i="1"/>
  <c r="O663" i="1"/>
  <c r="R663" i="1" s="1"/>
  <c r="Q662" i="1"/>
  <c r="P662" i="1"/>
  <c r="O662" i="1"/>
  <c r="R662" i="1" s="1"/>
  <c r="Q661" i="1"/>
  <c r="P661" i="1"/>
  <c r="O661" i="1"/>
  <c r="R661" i="1" s="1"/>
  <c r="Q660" i="1"/>
  <c r="P660" i="1"/>
  <c r="O660" i="1"/>
  <c r="R660" i="1" s="1"/>
  <c r="Q659" i="1"/>
  <c r="P659" i="1"/>
  <c r="O659" i="1"/>
  <c r="R659" i="1" s="1"/>
  <c r="Q658" i="1"/>
  <c r="P658" i="1"/>
  <c r="O658" i="1"/>
  <c r="R658" i="1" s="1"/>
  <c r="Q657" i="1"/>
  <c r="P657" i="1"/>
  <c r="O657" i="1"/>
  <c r="R657" i="1" s="1"/>
  <c r="Q656" i="1"/>
  <c r="P656" i="1"/>
  <c r="O656" i="1"/>
  <c r="R656" i="1" s="1"/>
  <c r="Q655" i="1"/>
  <c r="P655" i="1"/>
  <c r="O655" i="1"/>
  <c r="R655" i="1" s="1"/>
  <c r="Q654" i="1"/>
  <c r="P654" i="1"/>
  <c r="O654" i="1"/>
  <c r="R654" i="1" s="1"/>
  <c r="Q653" i="1"/>
  <c r="P653" i="1"/>
  <c r="O653" i="1"/>
  <c r="R653" i="1" s="1"/>
  <c r="Q652" i="1"/>
  <c r="P652" i="1"/>
  <c r="O652" i="1"/>
  <c r="R652" i="1" s="1"/>
  <c r="Q651" i="1"/>
  <c r="P651" i="1"/>
  <c r="O651" i="1"/>
  <c r="R651" i="1" s="1"/>
  <c r="Q650" i="1"/>
  <c r="P650" i="1"/>
  <c r="O650" i="1"/>
  <c r="R650" i="1" s="1"/>
  <c r="Q649" i="1"/>
  <c r="P649" i="1"/>
  <c r="O649" i="1"/>
  <c r="R649" i="1" s="1"/>
  <c r="Q648" i="1"/>
  <c r="P648" i="1"/>
  <c r="O648" i="1"/>
  <c r="R648" i="1" s="1"/>
  <c r="Q647" i="1"/>
  <c r="P647" i="1"/>
  <c r="O647" i="1"/>
  <c r="R647" i="1" s="1"/>
  <c r="Q646" i="1"/>
  <c r="P646" i="1"/>
  <c r="O646" i="1"/>
  <c r="R646" i="1" s="1"/>
  <c r="Q645" i="1"/>
  <c r="P645" i="1"/>
  <c r="O645" i="1"/>
  <c r="R645" i="1" s="1"/>
  <c r="Q644" i="1"/>
  <c r="P644" i="1"/>
  <c r="O644" i="1"/>
  <c r="R644" i="1" s="1"/>
  <c r="Q643" i="1"/>
  <c r="P643" i="1"/>
  <c r="O643" i="1"/>
  <c r="R643" i="1" s="1"/>
  <c r="Q642" i="1"/>
  <c r="P642" i="1"/>
  <c r="O642" i="1"/>
  <c r="R642" i="1" s="1"/>
  <c r="Q641" i="1"/>
  <c r="P641" i="1"/>
  <c r="O641" i="1"/>
  <c r="R641" i="1" s="1"/>
  <c r="Q640" i="1"/>
  <c r="P640" i="1"/>
  <c r="O640" i="1"/>
  <c r="R640" i="1" s="1"/>
  <c r="Q639" i="1"/>
  <c r="P639" i="1"/>
  <c r="O639" i="1"/>
  <c r="R639" i="1" s="1"/>
  <c r="Q638" i="1"/>
  <c r="P638" i="1"/>
  <c r="O638" i="1"/>
  <c r="R638" i="1" s="1"/>
  <c r="Q637" i="1"/>
  <c r="P637" i="1"/>
  <c r="O637" i="1"/>
  <c r="R637" i="1" s="1"/>
  <c r="Q636" i="1"/>
  <c r="P636" i="1"/>
  <c r="O636" i="1"/>
  <c r="R636" i="1" s="1"/>
  <c r="Q635" i="1"/>
  <c r="P635" i="1"/>
  <c r="O635" i="1"/>
  <c r="R635" i="1" s="1"/>
  <c r="Q634" i="1"/>
  <c r="P634" i="1"/>
  <c r="O634" i="1"/>
  <c r="R634" i="1" s="1"/>
  <c r="Q633" i="1"/>
  <c r="P633" i="1"/>
  <c r="O633" i="1"/>
  <c r="R633" i="1" s="1"/>
  <c r="Q632" i="1"/>
  <c r="P632" i="1"/>
  <c r="O632" i="1"/>
  <c r="R632" i="1" s="1"/>
  <c r="Q631" i="1"/>
  <c r="P631" i="1"/>
  <c r="O631" i="1"/>
  <c r="R631" i="1" s="1"/>
  <c r="Q630" i="1"/>
  <c r="P630" i="1"/>
  <c r="O630" i="1"/>
  <c r="R630" i="1" s="1"/>
  <c r="Q629" i="1"/>
  <c r="P629" i="1"/>
  <c r="O629" i="1"/>
  <c r="R629" i="1" s="1"/>
  <c r="Q628" i="1"/>
  <c r="P628" i="1"/>
  <c r="O628" i="1"/>
  <c r="R628" i="1" s="1"/>
  <c r="Q627" i="1"/>
  <c r="P627" i="1"/>
  <c r="O627" i="1"/>
  <c r="R627" i="1" s="1"/>
  <c r="Q626" i="1"/>
  <c r="P626" i="1"/>
  <c r="O626" i="1"/>
  <c r="R626" i="1" s="1"/>
  <c r="Q625" i="1"/>
  <c r="P625" i="1"/>
  <c r="O625" i="1"/>
  <c r="R625" i="1" s="1"/>
  <c r="Q624" i="1"/>
  <c r="P624" i="1"/>
  <c r="O624" i="1"/>
  <c r="R624" i="1" s="1"/>
  <c r="Q623" i="1"/>
  <c r="P623" i="1"/>
  <c r="O623" i="1"/>
  <c r="R623" i="1" s="1"/>
  <c r="Q622" i="1"/>
  <c r="P622" i="1"/>
  <c r="O622" i="1"/>
  <c r="R622" i="1" s="1"/>
  <c r="Q621" i="1"/>
  <c r="P621" i="1"/>
  <c r="O621" i="1"/>
  <c r="R621" i="1" s="1"/>
  <c r="Q620" i="1"/>
  <c r="P620" i="1"/>
  <c r="O620" i="1"/>
  <c r="R620" i="1" s="1"/>
  <c r="Q619" i="1"/>
  <c r="P619" i="1"/>
  <c r="O619" i="1"/>
  <c r="R619" i="1" s="1"/>
  <c r="Q618" i="1"/>
  <c r="P618" i="1"/>
  <c r="O618" i="1"/>
  <c r="R618" i="1" s="1"/>
  <c r="Q617" i="1"/>
  <c r="P617" i="1"/>
  <c r="O617" i="1"/>
  <c r="R617" i="1" s="1"/>
  <c r="Q616" i="1"/>
  <c r="P616" i="1"/>
  <c r="O616" i="1"/>
  <c r="R616" i="1" s="1"/>
  <c r="Q615" i="1"/>
  <c r="P615" i="1"/>
  <c r="O615" i="1"/>
  <c r="R615" i="1" s="1"/>
  <c r="Q614" i="1"/>
  <c r="P614" i="1"/>
  <c r="O614" i="1"/>
  <c r="R614" i="1" s="1"/>
  <c r="Q613" i="1"/>
  <c r="P613" i="1"/>
  <c r="O613" i="1"/>
  <c r="R613" i="1" s="1"/>
  <c r="Q612" i="1"/>
  <c r="P612" i="1"/>
  <c r="O612" i="1"/>
  <c r="R612" i="1" s="1"/>
  <c r="Q611" i="1"/>
  <c r="P611" i="1"/>
  <c r="O611" i="1"/>
  <c r="R611" i="1" s="1"/>
  <c r="Q610" i="1"/>
  <c r="P610" i="1"/>
  <c r="O610" i="1"/>
  <c r="R610" i="1" s="1"/>
  <c r="Q609" i="1"/>
  <c r="P609" i="1"/>
  <c r="O609" i="1"/>
  <c r="R609" i="1" s="1"/>
  <c r="Q608" i="1"/>
  <c r="P608" i="1"/>
  <c r="O608" i="1"/>
  <c r="R608" i="1" s="1"/>
  <c r="Q607" i="1"/>
  <c r="P607" i="1"/>
  <c r="O607" i="1"/>
  <c r="R607" i="1" s="1"/>
  <c r="Q606" i="1"/>
  <c r="P606" i="1"/>
  <c r="O606" i="1"/>
  <c r="R606" i="1" s="1"/>
  <c r="Q605" i="1"/>
  <c r="P605" i="1"/>
  <c r="O605" i="1"/>
  <c r="R605" i="1" s="1"/>
  <c r="Q604" i="1"/>
  <c r="P604" i="1"/>
  <c r="O604" i="1"/>
  <c r="R604" i="1" s="1"/>
  <c r="Q603" i="1"/>
  <c r="P603" i="1"/>
  <c r="O603" i="1"/>
  <c r="R603" i="1" s="1"/>
  <c r="Q602" i="1"/>
  <c r="P602" i="1"/>
  <c r="O602" i="1"/>
  <c r="R602" i="1" s="1"/>
  <c r="Q601" i="1"/>
  <c r="P601" i="1"/>
  <c r="O601" i="1"/>
  <c r="R601" i="1" s="1"/>
  <c r="Q600" i="1"/>
  <c r="P600" i="1"/>
  <c r="O600" i="1"/>
  <c r="R600" i="1" s="1"/>
  <c r="Q599" i="1"/>
  <c r="P599" i="1"/>
  <c r="O599" i="1"/>
  <c r="R599" i="1" s="1"/>
  <c r="Q598" i="1"/>
  <c r="P598" i="1"/>
  <c r="O598" i="1"/>
  <c r="R598" i="1" s="1"/>
  <c r="Q597" i="1"/>
  <c r="P597" i="1"/>
  <c r="O597" i="1"/>
  <c r="R597" i="1" s="1"/>
  <c r="Q596" i="1"/>
  <c r="P596" i="1"/>
  <c r="O596" i="1"/>
  <c r="R596" i="1" s="1"/>
  <c r="Q595" i="1"/>
  <c r="P595" i="1"/>
  <c r="O595" i="1"/>
  <c r="R595" i="1" s="1"/>
  <c r="Q594" i="1"/>
  <c r="P594" i="1"/>
  <c r="O594" i="1"/>
  <c r="R594" i="1" s="1"/>
  <c r="Q593" i="1"/>
  <c r="P593" i="1"/>
  <c r="O593" i="1"/>
  <c r="R593" i="1" s="1"/>
  <c r="Q592" i="1"/>
  <c r="P592" i="1"/>
  <c r="O592" i="1"/>
  <c r="R592" i="1" s="1"/>
  <c r="Q591" i="1"/>
  <c r="P591" i="1"/>
  <c r="O591" i="1"/>
  <c r="R591" i="1" s="1"/>
  <c r="Q590" i="1"/>
  <c r="P590" i="1"/>
  <c r="O590" i="1"/>
  <c r="R590" i="1" s="1"/>
  <c r="Q589" i="1"/>
  <c r="P589" i="1"/>
  <c r="O589" i="1"/>
  <c r="R589" i="1" s="1"/>
  <c r="Q588" i="1"/>
  <c r="P588" i="1"/>
  <c r="O588" i="1"/>
  <c r="R588" i="1" s="1"/>
  <c r="Q587" i="1"/>
  <c r="P587" i="1"/>
  <c r="O587" i="1"/>
  <c r="R587" i="1" s="1"/>
  <c r="Q586" i="1"/>
  <c r="P586" i="1"/>
  <c r="O586" i="1"/>
  <c r="R586" i="1" s="1"/>
  <c r="Q585" i="1"/>
  <c r="P585" i="1"/>
  <c r="O585" i="1"/>
  <c r="R585" i="1" s="1"/>
  <c r="Q584" i="1"/>
  <c r="P584" i="1"/>
  <c r="O584" i="1"/>
  <c r="R584" i="1" s="1"/>
  <c r="Q583" i="1"/>
  <c r="P583" i="1"/>
  <c r="O583" i="1"/>
  <c r="R583" i="1" s="1"/>
  <c r="Q582" i="1"/>
  <c r="P582" i="1"/>
  <c r="O582" i="1"/>
  <c r="R582" i="1" s="1"/>
  <c r="Q581" i="1"/>
  <c r="P581" i="1"/>
  <c r="O581" i="1"/>
  <c r="R581" i="1" s="1"/>
  <c r="Q580" i="1"/>
  <c r="P580" i="1"/>
  <c r="O580" i="1"/>
  <c r="R580" i="1" s="1"/>
  <c r="Q579" i="1"/>
  <c r="P579" i="1"/>
  <c r="O579" i="1"/>
  <c r="R579" i="1" s="1"/>
  <c r="Q578" i="1"/>
  <c r="P578" i="1"/>
  <c r="O578" i="1"/>
  <c r="R578" i="1" s="1"/>
  <c r="Q577" i="1"/>
  <c r="P577" i="1"/>
  <c r="O577" i="1"/>
  <c r="R577" i="1" s="1"/>
  <c r="Q576" i="1"/>
  <c r="P576" i="1"/>
  <c r="O576" i="1"/>
  <c r="R576" i="1" s="1"/>
  <c r="Q575" i="1"/>
  <c r="P575" i="1"/>
  <c r="O575" i="1"/>
  <c r="R575" i="1" s="1"/>
  <c r="Q574" i="1"/>
  <c r="P574" i="1"/>
  <c r="O574" i="1"/>
  <c r="R574" i="1" s="1"/>
  <c r="Q573" i="1"/>
  <c r="P573" i="1"/>
  <c r="O573" i="1"/>
  <c r="R573" i="1" s="1"/>
  <c r="Q572" i="1"/>
  <c r="P572" i="1"/>
  <c r="O572" i="1"/>
  <c r="R572" i="1" s="1"/>
  <c r="Q571" i="1"/>
  <c r="P571" i="1"/>
  <c r="O571" i="1"/>
  <c r="R571" i="1" s="1"/>
  <c r="Q570" i="1"/>
  <c r="P570" i="1"/>
  <c r="O570" i="1"/>
  <c r="R570" i="1" s="1"/>
  <c r="Q569" i="1"/>
  <c r="P569" i="1"/>
  <c r="O569" i="1"/>
  <c r="R569" i="1" s="1"/>
  <c r="Q568" i="1"/>
  <c r="P568" i="1"/>
  <c r="O568" i="1"/>
  <c r="R568" i="1" s="1"/>
  <c r="Q567" i="1"/>
  <c r="P567" i="1"/>
  <c r="O567" i="1"/>
  <c r="R567" i="1" s="1"/>
  <c r="Q566" i="1"/>
  <c r="P566" i="1"/>
  <c r="O566" i="1"/>
  <c r="R566" i="1" s="1"/>
  <c r="Q565" i="1"/>
  <c r="P565" i="1"/>
  <c r="O565" i="1"/>
  <c r="R565" i="1" s="1"/>
  <c r="Q564" i="1"/>
  <c r="P564" i="1"/>
  <c r="O564" i="1"/>
  <c r="R564" i="1" s="1"/>
  <c r="Q563" i="1"/>
  <c r="P563" i="1"/>
  <c r="O563" i="1"/>
  <c r="R563" i="1" s="1"/>
  <c r="Q562" i="1"/>
  <c r="P562" i="1"/>
  <c r="O562" i="1"/>
  <c r="R562" i="1" s="1"/>
  <c r="Q561" i="1"/>
  <c r="P561" i="1"/>
  <c r="O561" i="1"/>
  <c r="R561" i="1" s="1"/>
  <c r="Q560" i="1"/>
  <c r="P560" i="1"/>
  <c r="O560" i="1"/>
  <c r="R560" i="1" s="1"/>
  <c r="Q559" i="1"/>
  <c r="P559" i="1"/>
  <c r="O559" i="1"/>
  <c r="R559" i="1" s="1"/>
  <c r="Q558" i="1"/>
  <c r="P558" i="1"/>
  <c r="O558" i="1"/>
  <c r="R558" i="1" s="1"/>
  <c r="Q557" i="1"/>
  <c r="P557" i="1"/>
  <c r="O557" i="1"/>
  <c r="R557" i="1" s="1"/>
  <c r="Q556" i="1"/>
  <c r="P556" i="1"/>
  <c r="O556" i="1"/>
  <c r="R556" i="1" s="1"/>
  <c r="Q555" i="1"/>
  <c r="P555" i="1"/>
  <c r="O555" i="1"/>
  <c r="R555" i="1" s="1"/>
  <c r="Q554" i="1"/>
  <c r="P554" i="1"/>
  <c r="O554" i="1"/>
  <c r="R554" i="1" s="1"/>
  <c r="Q553" i="1"/>
  <c r="P553" i="1"/>
  <c r="O553" i="1"/>
  <c r="R553" i="1" s="1"/>
  <c r="Q552" i="1"/>
  <c r="P552" i="1"/>
  <c r="O552" i="1"/>
  <c r="R552" i="1" s="1"/>
  <c r="Q551" i="1"/>
  <c r="P551" i="1"/>
  <c r="O551" i="1"/>
  <c r="R551" i="1" s="1"/>
  <c r="Q550" i="1"/>
  <c r="P550" i="1"/>
  <c r="O550" i="1"/>
  <c r="R550" i="1" s="1"/>
  <c r="Q549" i="1"/>
  <c r="P549" i="1"/>
  <c r="O549" i="1"/>
  <c r="R549" i="1" s="1"/>
  <c r="Q548" i="1"/>
  <c r="P548" i="1"/>
  <c r="O548" i="1"/>
  <c r="R548" i="1" s="1"/>
  <c r="Q547" i="1"/>
  <c r="P547" i="1"/>
  <c r="O547" i="1"/>
  <c r="R547" i="1" s="1"/>
  <c r="Q546" i="1"/>
  <c r="P546" i="1"/>
  <c r="O546" i="1"/>
  <c r="R546" i="1" s="1"/>
  <c r="Q545" i="1"/>
  <c r="P545" i="1"/>
  <c r="O545" i="1"/>
  <c r="R545" i="1" s="1"/>
  <c r="Q544" i="1"/>
  <c r="P544" i="1"/>
  <c r="O544" i="1"/>
  <c r="R544" i="1" s="1"/>
  <c r="Q543" i="1"/>
  <c r="P543" i="1"/>
  <c r="O543" i="1"/>
  <c r="R543" i="1" s="1"/>
  <c r="Q542" i="1"/>
  <c r="P542" i="1"/>
  <c r="O542" i="1"/>
  <c r="R542" i="1" s="1"/>
  <c r="Q3991" i="1"/>
  <c r="P3991" i="1"/>
  <c r="O3991" i="1"/>
  <c r="R3991" i="1" s="1"/>
  <c r="Q3184" i="1"/>
  <c r="P3184" i="1"/>
  <c r="O3184" i="1"/>
  <c r="R3184" i="1" s="1"/>
  <c r="Q3550" i="1"/>
  <c r="P3550" i="1"/>
  <c r="O3550" i="1"/>
  <c r="R3550" i="1" s="1"/>
  <c r="Q3366" i="1"/>
  <c r="P3366" i="1"/>
  <c r="O3366" i="1"/>
  <c r="R3366" i="1" s="1"/>
  <c r="Q3549" i="1"/>
  <c r="P3549" i="1"/>
  <c r="O3549" i="1"/>
  <c r="R3549" i="1" s="1"/>
  <c r="Q2813" i="1"/>
  <c r="P2813" i="1"/>
  <c r="O2813" i="1"/>
  <c r="R2813" i="1" s="1"/>
  <c r="Q3548" i="1"/>
  <c r="P3548" i="1"/>
  <c r="O3548" i="1"/>
  <c r="R3548" i="1" s="1"/>
  <c r="Q2858" i="1"/>
  <c r="P2858" i="1"/>
  <c r="O2858" i="1"/>
  <c r="R2858" i="1" s="1"/>
  <c r="Q3301" i="1"/>
  <c r="P3301" i="1"/>
  <c r="O3301" i="1"/>
  <c r="R3301" i="1" s="1"/>
  <c r="Q3362" i="1"/>
  <c r="P3362" i="1"/>
  <c r="O3362" i="1"/>
  <c r="R3362" i="1" s="1"/>
  <c r="Q3818" i="1"/>
  <c r="P3818" i="1"/>
  <c r="O3818" i="1"/>
  <c r="R3818" i="1" s="1"/>
  <c r="Q3833" i="1"/>
  <c r="P3833" i="1"/>
  <c r="O3833" i="1"/>
  <c r="R3833" i="1" s="1"/>
  <c r="Q2857" i="1"/>
  <c r="P2857" i="1"/>
  <c r="O2857" i="1"/>
  <c r="R2857" i="1" s="1"/>
  <c r="Q3688" i="1"/>
  <c r="P3688" i="1"/>
  <c r="O3688" i="1"/>
  <c r="R3688" i="1" s="1"/>
  <c r="Q2842" i="1"/>
  <c r="P2842" i="1"/>
  <c r="O2842" i="1"/>
  <c r="R2842" i="1" s="1"/>
  <c r="Q3334" i="1"/>
  <c r="P3334" i="1"/>
  <c r="O3334" i="1"/>
  <c r="R3334" i="1" s="1"/>
  <c r="Q3183" i="1"/>
  <c r="P3183" i="1"/>
  <c r="O3183" i="1"/>
  <c r="R3183" i="1" s="1"/>
  <c r="Q3376" i="1"/>
  <c r="P3376" i="1"/>
  <c r="O3376" i="1"/>
  <c r="R3376" i="1" s="1"/>
  <c r="Q3182" i="1"/>
  <c r="P3182" i="1"/>
  <c r="O3182" i="1"/>
  <c r="R3182" i="1" s="1"/>
  <c r="Q3181" i="1"/>
  <c r="P3181" i="1"/>
  <c r="O3181" i="1"/>
  <c r="R3181" i="1" s="1"/>
  <c r="Q521" i="1"/>
  <c r="P521" i="1"/>
  <c r="O521" i="1"/>
  <c r="R521" i="1" s="1"/>
  <c r="Q520" i="1"/>
  <c r="P520" i="1"/>
  <c r="O520" i="1"/>
  <c r="R520" i="1" s="1"/>
  <c r="Q519" i="1"/>
  <c r="P519" i="1"/>
  <c r="O519" i="1"/>
  <c r="R519" i="1" s="1"/>
  <c r="Q518" i="1"/>
  <c r="P518" i="1"/>
  <c r="O518" i="1"/>
  <c r="R518" i="1" s="1"/>
  <c r="Q517" i="1"/>
  <c r="P517" i="1"/>
  <c r="O517" i="1"/>
  <c r="R517" i="1" s="1"/>
  <c r="Q516" i="1"/>
  <c r="P516" i="1"/>
  <c r="O516" i="1"/>
  <c r="R516" i="1" s="1"/>
  <c r="Q515" i="1"/>
  <c r="P515" i="1"/>
  <c r="O515" i="1"/>
  <c r="R515" i="1" s="1"/>
  <c r="Q514" i="1"/>
  <c r="P514" i="1"/>
  <c r="O514" i="1"/>
  <c r="R514" i="1" s="1"/>
  <c r="Q513" i="1"/>
  <c r="P513" i="1"/>
  <c r="O513" i="1"/>
  <c r="R513" i="1" s="1"/>
  <c r="Q512" i="1"/>
  <c r="P512" i="1"/>
  <c r="O512" i="1"/>
  <c r="R512" i="1" s="1"/>
  <c r="Q511" i="1"/>
  <c r="P511" i="1"/>
  <c r="O511" i="1"/>
  <c r="R511" i="1" s="1"/>
  <c r="Q510" i="1"/>
  <c r="P510" i="1"/>
  <c r="O510" i="1"/>
  <c r="R510" i="1" s="1"/>
  <c r="Q509" i="1"/>
  <c r="P509" i="1"/>
  <c r="O509" i="1"/>
  <c r="R509" i="1" s="1"/>
  <c r="Q508" i="1"/>
  <c r="P508" i="1"/>
  <c r="O508" i="1"/>
  <c r="R508" i="1" s="1"/>
  <c r="Q507" i="1"/>
  <c r="P507" i="1"/>
  <c r="O507" i="1"/>
  <c r="R507" i="1" s="1"/>
  <c r="Q506" i="1"/>
  <c r="P506" i="1"/>
  <c r="O506" i="1"/>
  <c r="R506" i="1" s="1"/>
  <c r="Q505" i="1"/>
  <c r="P505" i="1"/>
  <c r="O505" i="1"/>
  <c r="R505" i="1" s="1"/>
  <c r="Q504" i="1"/>
  <c r="P504" i="1"/>
  <c r="O504" i="1"/>
  <c r="R504" i="1" s="1"/>
  <c r="Q503" i="1"/>
  <c r="P503" i="1"/>
  <c r="O503" i="1"/>
  <c r="R503" i="1" s="1"/>
  <c r="Q502" i="1"/>
  <c r="P502" i="1"/>
  <c r="O502" i="1"/>
  <c r="R502" i="1" s="1"/>
  <c r="Q501" i="1"/>
  <c r="P501" i="1"/>
  <c r="O501" i="1"/>
  <c r="R501" i="1" s="1"/>
  <c r="Q500" i="1"/>
  <c r="P500" i="1"/>
  <c r="O500" i="1"/>
  <c r="R500" i="1" s="1"/>
  <c r="Q499" i="1"/>
  <c r="P499" i="1"/>
  <c r="O499" i="1"/>
  <c r="R499" i="1" s="1"/>
  <c r="Q498" i="1"/>
  <c r="P498" i="1"/>
  <c r="O498" i="1"/>
  <c r="R498" i="1" s="1"/>
  <c r="Q497" i="1"/>
  <c r="P497" i="1"/>
  <c r="O497" i="1"/>
  <c r="R497" i="1" s="1"/>
  <c r="Q496" i="1"/>
  <c r="P496" i="1"/>
  <c r="O496" i="1"/>
  <c r="R496" i="1" s="1"/>
  <c r="Q495" i="1"/>
  <c r="P495" i="1"/>
  <c r="O495" i="1"/>
  <c r="R495" i="1" s="1"/>
  <c r="Q494" i="1"/>
  <c r="P494" i="1"/>
  <c r="O494" i="1"/>
  <c r="R494" i="1" s="1"/>
  <c r="Q493" i="1"/>
  <c r="P493" i="1"/>
  <c r="O493" i="1"/>
  <c r="R493" i="1" s="1"/>
  <c r="Q492" i="1"/>
  <c r="P492" i="1"/>
  <c r="O492" i="1"/>
  <c r="R492" i="1" s="1"/>
  <c r="Q491" i="1"/>
  <c r="P491" i="1"/>
  <c r="O491" i="1"/>
  <c r="R491" i="1" s="1"/>
  <c r="Q490" i="1"/>
  <c r="P490" i="1"/>
  <c r="O490" i="1"/>
  <c r="R490" i="1" s="1"/>
  <c r="Q489" i="1"/>
  <c r="P489" i="1"/>
  <c r="O489" i="1"/>
  <c r="R489" i="1" s="1"/>
  <c r="Q488" i="1"/>
  <c r="P488" i="1"/>
  <c r="O488" i="1"/>
  <c r="R488" i="1" s="1"/>
  <c r="Q487" i="1"/>
  <c r="P487" i="1"/>
  <c r="O487" i="1"/>
  <c r="R487" i="1" s="1"/>
  <c r="Q486" i="1"/>
  <c r="P486" i="1"/>
  <c r="O486" i="1"/>
  <c r="R486" i="1" s="1"/>
  <c r="Q485" i="1"/>
  <c r="P485" i="1"/>
  <c r="O485" i="1"/>
  <c r="R485" i="1" s="1"/>
  <c r="Q484" i="1"/>
  <c r="P484" i="1"/>
  <c r="O484" i="1"/>
  <c r="R484" i="1" s="1"/>
  <c r="Q483" i="1"/>
  <c r="P483" i="1"/>
  <c r="O483" i="1"/>
  <c r="R483" i="1" s="1"/>
  <c r="Q482" i="1"/>
  <c r="P482" i="1"/>
  <c r="O482" i="1"/>
  <c r="R482" i="1" s="1"/>
  <c r="Q481" i="1"/>
  <c r="P481" i="1"/>
  <c r="O481" i="1"/>
  <c r="R481" i="1" s="1"/>
  <c r="Q480" i="1"/>
  <c r="P480" i="1"/>
  <c r="O480" i="1"/>
  <c r="R480" i="1" s="1"/>
  <c r="Q479" i="1"/>
  <c r="P479" i="1"/>
  <c r="O479" i="1"/>
  <c r="R479" i="1" s="1"/>
  <c r="Q478" i="1"/>
  <c r="P478" i="1"/>
  <c r="O478" i="1"/>
  <c r="R478" i="1" s="1"/>
  <c r="Q477" i="1"/>
  <c r="P477" i="1"/>
  <c r="O477" i="1"/>
  <c r="R477" i="1" s="1"/>
  <c r="Q476" i="1"/>
  <c r="P476" i="1"/>
  <c r="O476" i="1"/>
  <c r="R476" i="1" s="1"/>
  <c r="Q475" i="1"/>
  <c r="P475" i="1"/>
  <c r="O475" i="1"/>
  <c r="R475" i="1" s="1"/>
  <c r="Q474" i="1"/>
  <c r="P474" i="1"/>
  <c r="O474" i="1"/>
  <c r="R474" i="1" s="1"/>
  <c r="Q473" i="1"/>
  <c r="P473" i="1"/>
  <c r="O473" i="1"/>
  <c r="R473" i="1" s="1"/>
  <c r="Q472" i="1"/>
  <c r="P472" i="1"/>
  <c r="O472" i="1"/>
  <c r="R472" i="1" s="1"/>
  <c r="Q471" i="1"/>
  <c r="P471" i="1"/>
  <c r="O471" i="1"/>
  <c r="R471" i="1" s="1"/>
  <c r="Q470" i="1"/>
  <c r="P470" i="1"/>
  <c r="O470" i="1"/>
  <c r="R470" i="1" s="1"/>
  <c r="Q469" i="1"/>
  <c r="P469" i="1"/>
  <c r="O469" i="1"/>
  <c r="R469" i="1" s="1"/>
  <c r="Q468" i="1"/>
  <c r="P468" i="1"/>
  <c r="O468" i="1"/>
  <c r="R468" i="1" s="1"/>
  <c r="Q467" i="1"/>
  <c r="P467" i="1"/>
  <c r="O467" i="1"/>
  <c r="R467" i="1" s="1"/>
  <c r="Q466" i="1"/>
  <c r="P466" i="1"/>
  <c r="O466" i="1"/>
  <c r="R466" i="1" s="1"/>
  <c r="Q465" i="1"/>
  <c r="P465" i="1"/>
  <c r="O465" i="1"/>
  <c r="R465" i="1" s="1"/>
  <c r="Q464" i="1"/>
  <c r="P464" i="1"/>
  <c r="O464" i="1"/>
  <c r="R464" i="1" s="1"/>
  <c r="Q463" i="1"/>
  <c r="P463" i="1"/>
  <c r="O463" i="1"/>
  <c r="R463" i="1" s="1"/>
  <c r="Q462" i="1"/>
  <c r="P462" i="1"/>
  <c r="O462" i="1"/>
  <c r="R462" i="1" s="1"/>
  <c r="Q461" i="1"/>
  <c r="P461" i="1"/>
  <c r="O461" i="1"/>
  <c r="R461" i="1" s="1"/>
  <c r="Q460" i="1"/>
  <c r="P460" i="1"/>
  <c r="O460" i="1"/>
  <c r="R460" i="1" s="1"/>
  <c r="Q459" i="1"/>
  <c r="P459" i="1"/>
  <c r="O459" i="1"/>
  <c r="R459" i="1" s="1"/>
  <c r="Q458" i="1"/>
  <c r="P458" i="1"/>
  <c r="O458" i="1"/>
  <c r="R458" i="1" s="1"/>
  <c r="Q457" i="1"/>
  <c r="P457" i="1"/>
  <c r="O457" i="1"/>
  <c r="R457" i="1" s="1"/>
  <c r="Q456" i="1"/>
  <c r="P456" i="1"/>
  <c r="O456" i="1"/>
  <c r="R456" i="1" s="1"/>
  <c r="Q455" i="1"/>
  <c r="P455" i="1"/>
  <c r="O455" i="1"/>
  <c r="R455" i="1" s="1"/>
  <c r="Q454" i="1"/>
  <c r="P454" i="1"/>
  <c r="O454" i="1"/>
  <c r="R454" i="1" s="1"/>
  <c r="Q453" i="1"/>
  <c r="P453" i="1"/>
  <c r="O453" i="1"/>
  <c r="R453" i="1" s="1"/>
  <c r="Q452" i="1"/>
  <c r="P452" i="1"/>
  <c r="O452" i="1"/>
  <c r="R452" i="1" s="1"/>
  <c r="Q451" i="1"/>
  <c r="P451" i="1"/>
  <c r="O451" i="1"/>
  <c r="R451" i="1" s="1"/>
  <c r="Q450" i="1"/>
  <c r="P450" i="1"/>
  <c r="O450" i="1"/>
  <c r="R450" i="1" s="1"/>
  <c r="Q449" i="1"/>
  <c r="P449" i="1"/>
  <c r="O449" i="1"/>
  <c r="R449" i="1" s="1"/>
  <c r="Q448" i="1"/>
  <c r="P448" i="1"/>
  <c r="O448" i="1"/>
  <c r="R448" i="1" s="1"/>
  <c r="Q447" i="1"/>
  <c r="P447" i="1"/>
  <c r="O447" i="1"/>
  <c r="R447" i="1" s="1"/>
  <c r="Q446" i="1"/>
  <c r="P446" i="1"/>
  <c r="O446" i="1"/>
  <c r="R446" i="1" s="1"/>
  <c r="Q445" i="1"/>
  <c r="P445" i="1"/>
  <c r="O445" i="1"/>
  <c r="R445" i="1" s="1"/>
  <c r="Q444" i="1"/>
  <c r="P444" i="1"/>
  <c r="O444" i="1"/>
  <c r="R444" i="1" s="1"/>
  <c r="Q443" i="1"/>
  <c r="P443" i="1"/>
  <c r="O443" i="1"/>
  <c r="R443" i="1" s="1"/>
  <c r="Q442" i="1"/>
  <c r="P442" i="1"/>
  <c r="O442" i="1"/>
  <c r="R442" i="1" s="1"/>
  <c r="Q441" i="1"/>
  <c r="P441" i="1"/>
  <c r="O441" i="1"/>
  <c r="R441" i="1" s="1"/>
  <c r="Q440" i="1"/>
  <c r="P440" i="1"/>
  <c r="O440" i="1"/>
  <c r="R440" i="1" s="1"/>
  <c r="Q439" i="1"/>
  <c r="P439" i="1"/>
  <c r="O439" i="1"/>
  <c r="R439" i="1" s="1"/>
  <c r="Q438" i="1"/>
  <c r="P438" i="1"/>
  <c r="O438" i="1"/>
  <c r="R438" i="1" s="1"/>
  <c r="Q437" i="1"/>
  <c r="P437" i="1"/>
  <c r="O437" i="1"/>
  <c r="R437" i="1" s="1"/>
  <c r="Q436" i="1"/>
  <c r="P436" i="1"/>
  <c r="O436" i="1"/>
  <c r="R436" i="1" s="1"/>
  <c r="Q435" i="1"/>
  <c r="P435" i="1"/>
  <c r="O435" i="1"/>
  <c r="R435" i="1" s="1"/>
  <c r="Q434" i="1"/>
  <c r="P434" i="1"/>
  <c r="O434" i="1"/>
  <c r="R434" i="1" s="1"/>
  <c r="Q433" i="1"/>
  <c r="P433" i="1"/>
  <c r="O433" i="1"/>
  <c r="R433" i="1" s="1"/>
  <c r="Q432" i="1"/>
  <c r="P432" i="1"/>
  <c r="O432" i="1"/>
  <c r="R432" i="1" s="1"/>
  <c r="Q431" i="1"/>
  <c r="P431" i="1"/>
  <c r="O431" i="1"/>
  <c r="R431" i="1" s="1"/>
  <c r="Q430" i="1"/>
  <c r="P430" i="1"/>
  <c r="O430" i="1"/>
  <c r="R430" i="1" s="1"/>
  <c r="Q429" i="1"/>
  <c r="P429" i="1"/>
  <c r="O429" i="1"/>
  <c r="R429" i="1" s="1"/>
  <c r="Q428" i="1"/>
  <c r="P428" i="1"/>
  <c r="O428" i="1"/>
  <c r="R428" i="1" s="1"/>
  <c r="Q427" i="1"/>
  <c r="P427" i="1"/>
  <c r="O427" i="1"/>
  <c r="R427" i="1" s="1"/>
  <c r="Q426" i="1"/>
  <c r="P426" i="1"/>
  <c r="O426" i="1"/>
  <c r="R426" i="1" s="1"/>
  <c r="Q425" i="1"/>
  <c r="P425" i="1"/>
  <c r="O425" i="1"/>
  <c r="R425" i="1" s="1"/>
  <c r="Q424" i="1"/>
  <c r="P424" i="1"/>
  <c r="O424" i="1"/>
  <c r="R424" i="1" s="1"/>
  <c r="Q423" i="1"/>
  <c r="P423" i="1"/>
  <c r="O423" i="1"/>
  <c r="R423" i="1" s="1"/>
  <c r="Q422" i="1"/>
  <c r="P422" i="1"/>
  <c r="O422" i="1"/>
  <c r="R422" i="1" s="1"/>
  <c r="Q421" i="1"/>
  <c r="P421" i="1"/>
  <c r="O421" i="1"/>
  <c r="R421" i="1" s="1"/>
  <c r="Q420" i="1"/>
  <c r="P420" i="1"/>
  <c r="O420" i="1"/>
  <c r="R420" i="1" s="1"/>
  <c r="Q419" i="1"/>
  <c r="P419" i="1"/>
  <c r="O419" i="1"/>
  <c r="R419" i="1" s="1"/>
  <c r="Q418" i="1"/>
  <c r="P418" i="1"/>
  <c r="O418" i="1"/>
  <c r="R418" i="1" s="1"/>
  <c r="Q417" i="1"/>
  <c r="P417" i="1"/>
  <c r="O417" i="1"/>
  <c r="R417" i="1" s="1"/>
  <c r="Q416" i="1"/>
  <c r="P416" i="1"/>
  <c r="O416" i="1"/>
  <c r="R416" i="1" s="1"/>
  <c r="Q415" i="1"/>
  <c r="P415" i="1"/>
  <c r="O415" i="1"/>
  <c r="R415" i="1" s="1"/>
  <c r="Q414" i="1"/>
  <c r="P414" i="1"/>
  <c r="O414" i="1"/>
  <c r="R414" i="1" s="1"/>
  <c r="Q413" i="1"/>
  <c r="P413" i="1"/>
  <c r="O413" i="1"/>
  <c r="R413" i="1" s="1"/>
  <c r="Q412" i="1"/>
  <c r="P412" i="1"/>
  <c r="O412" i="1"/>
  <c r="R412" i="1" s="1"/>
  <c r="Q411" i="1"/>
  <c r="P411" i="1"/>
  <c r="O411" i="1"/>
  <c r="R411" i="1" s="1"/>
  <c r="Q410" i="1"/>
  <c r="P410" i="1"/>
  <c r="O410" i="1"/>
  <c r="R410" i="1" s="1"/>
  <c r="Q409" i="1"/>
  <c r="P409" i="1"/>
  <c r="O409" i="1"/>
  <c r="R409" i="1" s="1"/>
  <c r="Q408" i="1"/>
  <c r="P408" i="1"/>
  <c r="O408" i="1"/>
  <c r="R408" i="1" s="1"/>
  <c r="Q407" i="1"/>
  <c r="P407" i="1"/>
  <c r="O407" i="1"/>
  <c r="R407" i="1" s="1"/>
  <c r="Q406" i="1"/>
  <c r="P406" i="1"/>
  <c r="O406" i="1"/>
  <c r="R406" i="1" s="1"/>
  <c r="Q405" i="1"/>
  <c r="P405" i="1"/>
  <c r="O405" i="1"/>
  <c r="R405" i="1" s="1"/>
  <c r="Q404" i="1"/>
  <c r="P404" i="1"/>
  <c r="O404" i="1"/>
  <c r="R404" i="1" s="1"/>
  <c r="Q403" i="1"/>
  <c r="P403" i="1"/>
  <c r="O403" i="1"/>
  <c r="R403" i="1" s="1"/>
  <c r="Q402" i="1"/>
  <c r="P402" i="1"/>
  <c r="O402" i="1"/>
  <c r="R402" i="1" s="1"/>
  <c r="Q401" i="1"/>
  <c r="P401" i="1"/>
  <c r="O401" i="1"/>
  <c r="R401" i="1" s="1"/>
  <c r="Q400" i="1"/>
  <c r="P400" i="1"/>
  <c r="O400" i="1"/>
  <c r="R400" i="1" s="1"/>
  <c r="Q399" i="1"/>
  <c r="P399" i="1"/>
  <c r="O399" i="1"/>
  <c r="R399" i="1" s="1"/>
  <c r="Q398" i="1"/>
  <c r="P398" i="1"/>
  <c r="O398" i="1"/>
  <c r="R398" i="1" s="1"/>
  <c r="Q397" i="1"/>
  <c r="P397" i="1"/>
  <c r="O397" i="1"/>
  <c r="R397" i="1" s="1"/>
  <c r="Q396" i="1"/>
  <c r="P396" i="1"/>
  <c r="O396" i="1"/>
  <c r="R396" i="1" s="1"/>
  <c r="Q395" i="1"/>
  <c r="P395" i="1"/>
  <c r="O395" i="1"/>
  <c r="R395" i="1" s="1"/>
  <c r="Q394" i="1"/>
  <c r="P394" i="1"/>
  <c r="O394" i="1"/>
  <c r="R394" i="1" s="1"/>
  <c r="Q393" i="1"/>
  <c r="P393" i="1"/>
  <c r="O393" i="1"/>
  <c r="R393" i="1" s="1"/>
  <c r="Q392" i="1"/>
  <c r="P392" i="1"/>
  <c r="O392" i="1"/>
  <c r="R392" i="1" s="1"/>
  <c r="Q391" i="1"/>
  <c r="P391" i="1"/>
  <c r="O391" i="1"/>
  <c r="R391" i="1" s="1"/>
  <c r="Q390" i="1"/>
  <c r="P390" i="1"/>
  <c r="O390" i="1"/>
  <c r="R390" i="1" s="1"/>
  <c r="Q389" i="1"/>
  <c r="P389" i="1"/>
  <c r="O389" i="1"/>
  <c r="R389" i="1" s="1"/>
  <c r="Q388" i="1"/>
  <c r="P388" i="1"/>
  <c r="O388" i="1"/>
  <c r="R388" i="1" s="1"/>
  <c r="Q387" i="1"/>
  <c r="P387" i="1"/>
  <c r="O387" i="1"/>
  <c r="R387" i="1" s="1"/>
  <c r="Q386" i="1"/>
  <c r="P386" i="1"/>
  <c r="O386" i="1"/>
  <c r="R386" i="1" s="1"/>
  <c r="Q385" i="1"/>
  <c r="P385" i="1"/>
  <c r="O385" i="1"/>
  <c r="R385" i="1" s="1"/>
  <c r="Q384" i="1"/>
  <c r="P384" i="1"/>
  <c r="O384" i="1"/>
  <c r="R384" i="1" s="1"/>
  <c r="Q383" i="1"/>
  <c r="P383" i="1"/>
  <c r="O383" i="1"/>
  <c r="R383" i="1" s="1"/>
  <c r="Q382" i="1"/>
  <c r="P382" i="1"/>
  <c r="O382" i="1"/>
  <c r="R382" i="1" s="1"/>
  <c r="Q381" i="1"/>
  <c r="P381" i="1"/>
  <c r="O381" i="1"/>
  <c r="R381" i="1" s="1"/>
  <c r="Q380" i="1"/>
  <c r="P380" i="1"/>
  <c r="O380" i="1"/>
  <c r="R380" i="1" s="1"/>
  <c r="Q379" i="1"/>
  <c r="P379" i="1"/>
  <c r="O379" i="1"/>
  <c r="R379" i="1" s="1"/>
  <c r="Q378" i="1"/>
  <c r="P378" i="1"/>
  <c r="O378" i="1"/>
  <c r="R378" i="1" s="1"/>
  <c r="Q377" i="1"/>
  <c r="P377" i="1"/>
  <c r="O377" i="1"/>
  <c r="R377" i="1" s="1"/>
  <c r="Q376" i="1"/>
  <c r="P376" i="1"/>
  <c r="O376" i="1"/>
  <c r="R376" i="1" s="1"/>
  <c r="Q375" i="1"/>
  <c r="P375" i="1"/>
  <c r="O375" i="1"/>
  <c r="R375" i="1" s="1"/>
  <c r="Q374" i="1"/>
  <c r="P374" i="1"/>
  <c r="O374" i="1"/>
  <c r="R374" i="1" s="1"/>
  <c r="Q373" i="1"/>
  <c r="P373" i="1"/>
  <c r="O373" i="1"/>
  <c r="R373" i="1" s="1"/>
  <c r="Q372" i="1"/>
  <c r="P372" i="1"/>
  <c r="O372" i="1"/>
  <c r="R372" i="1" s="1"/>
  <c r="Q371" i="1"/>
  <c r="P371" i="1"/>
  <c r="O371" i="1"/>
  <c r="R371" i="1" s="1"/>
  <c r="Q370" i="1"/>
  <c r="P370" i="1"/>
  <c r="O370" i="1"/>
  <c r="R370" i="1" s="1"/>
  <c r="Q369" i="1"/>
  <c r="P369" i="1"/>
  <c r="O369" i="1"/>
  <c r="R369" i="1" s="1"/>
  <c r="Q368" i="1"/>
  <c r="P368" i="1"/>
  <c r="O368" i="1"/>
  <c r="R368" i="1" s="1"/>
  <c r="Q367" i="1"/>
  <c r="P367" i="1"/>
  <c r="O367" i="1"/>
  <c r="R367" i="1" s="1"/>
  <c r="Q366" i="1"/>
  <c r="P366" i="1"/>
  <c r="O366" i="1"/>
  <c r="R366" i="1" s="1"/>
  <c r="Q365" i="1"/>
  <c r="P365" i="1"/>
  <c r="O365" i="1"/>
  <c r="R365" i="1" s="1"/>
  <c r="Q364" i="1"/>
  <c r="P364" i="1"/>
  <c r="O364" i="1"/>
  <c r="R364" i="1" s="1"/>
  <c r="Q363" i="1"/>
  <c r="P363" i="1"/>
  <c r="O363" i="1"/>
  <c r="R363" i="1" s="1"/>
  <c r="Q362" i="1"/>
  <c r="P362" i="1"/>
  <c r="O362" i="1"/>
  <c r="R362" i="1" s="1"/>
  <c r="Q361" i="1"/>
  <c r="P361" i="1"/>
  <c r="O361" i="1"/>
  <c r="R361" i="1" s="1"/>
  <c r="Q360" i="1"/>
  <c r="P360" i="1"/>
  <c r="O360" i="1"/>
  <c r="R360" i="1" s="1"/>
  <c r="Q359" i="1"/>
  <c r="P359" i="1"/>
  <c r="O359" i="1"/>
  <c r="R359" i="1" s="1"/>
  <c r="Q358" i="1"/>
  <c r="P358" i="1"/>
  <c r="O358" i="1"/>
  <c r="R358" i="1" s="1"/>
  <c r="Q357" i="1"/>
  <c r="P357" i="1"/>
  <c r="O357" i="1"/>
  <c r="R357" i="1" s="1"/>
  <c r="Q356" i="1"/>
  <c r="P356" i="1"/>
  <c r="O356" i="1"/>
  <c r="R356" i="1" s="1"/>
  <c r="Q355" i="1"/>
  <c r="P355" i="1"/>
  <c r="O355" i="1"/>
  <c r="R355" i="1" s="1"/>
  <c r="Q354" i="1"/>
  <c r="P354" i="1"/>
  <c r="O354" i="1"/>
  <c r="R354" i="1" s="1"/>
  <c r="Q353" i="1"/>
  <c r="P353" i="1"/>
  <c r="O353" i="1"/>
  <c r="R353" i="1" s="1"/>
  <c r="Q352" i="1"/>
  <c r="P352" i="1"/>
  <c r="O352" i="1"/>
  <c r="R352" i="1" s="1"/>
  <c r="Q351" i="1"/>
  <c r="P351" i="1"/>
  <c r="O351" i="1"/>
  <c r="R351" i="1" s="1"/>
  <c r="Q350" i="1"/>
  <c r="P350" i="1"/>
  <c r="O350" i="1"/>
  <c r="R350" i="1" s="1"/>
  <c r="Q349" i="1"/>
  <c r="P349" i="1"/>
  <c r="O349" i="1"/>
  <c r="R349" i="1" s="1"/>
  <c r="Q348" i="1"/>
  <c r="P348" i="1"/>
  <c r="O348" i="1"/>
  <c r="R348" i="1" s="1"/>
  <c r="Q347" i="1"/>
  <c r="P347" i="1"/>
  <c r="O347" i="1"/>
  <c r="R347" i="1" s="1"/>
  <c r="Q346" i="1"/>
  <c r="P346" i="1"/>
  <c r="O346" i="1"/>
  <c r="R346" i="1" s="1"/>
  <c r="Q345" i="1"/>
  <c r="P345" i="1"/>
  <c r="O345" i="1"/>
  <c r="R345" i="1" s="1"/>
  <c r="Q344" i="1"/>
  <c r="P344" i="1"/>
  <c r="O344" i="1"/>
  <c r="R344" i="1" s="1"/>
  <c r="Q343" i="1"/>
  <c r="P343" i="1"/>
  <c r="O343" i="1"/>
  <c r="R343" i="1" s="1"/>
  <c r="Q342" i="1"/>
  <c r="P342" i="1"/>
  <c r="O342" i="1"/>
  <c r="R342" i="1" s="1"/>
  <c r="Q341" i="1"/>
  <c r="P341" i="1"/>
  <c r="O341" i="1"/>
  <c r="R341" i="1" s="1"/>
  <c r="Q340" i="1"/>
  <c r="P340" i="1"/>
  <c r="O340" i="1"/>
  <c r="R340" i="1" s="1"/>
  <c r="Q339" i="1"/>
  <c r="P339" i="1"/>
  <c r="O339" i="1"/>
  <c r="R339" i="1" s="1"/>
  <c r="Q338" i="1"/>
  <c r="P338" i="1"/>
  <c r="O338" i="1"/>
  <c r="R338" i="1" s="1"/>
  <c r="Q337" i="1"/>
  <c r="P337" i="1"/>
  <c r="O337" i="1"/>
  <c r="R337" i="1" s="1"/>
  <c r="Q336" i="1"/>
  <c r="P336" i="1"/>
  <c r="O336" i="1"/>
  <c r="R336" i="1" s="1"/>
  <c r="Q335" i="1"/>
  <c r="P335" i="1"/>
  <c r="O335" i="1"/>
  <c r="R335" i="1" s="1"/>
  <c r="Q334" i="1"/>
  <c r="P334" i="1"/>
  <c r="O334" i="1"/>
  <c r="R334" i="1" s="1"/>
  <c r="Q333" i="1"/>
  <c r="P333" i="1"/>
  <c r="O333" i="1"/>
  <c r="R333" i="1" s="1"/>
  <c r="Q332" i="1"/>
  <c r="P332" i="1"/>
  <c r="O332" i="1"/>
  <c r="R332" i="1" s="1"/>
  <c r="Q331" i="1"/>
  <c r="P331" i="1"/>
  <c r="O331" i="1"/>
  <c r="R331" i="1" s="1"/>
  <c r="Q330" i="1"/>
  <c r="P330" i="1"/>
  <c r="O330" i="1"/>
  <c r="R330" i="1" s="1"/>
  <c r="Q329" i="1"/>
  <c r="P329" i="1"/>
  <c r="O329" i="1"/>
  <c r="R329" i="1" s="1"/>
  <c r="Q328" i="1"/>
  <c r="P328" i="1"/>
  <c r="O328" i="1"/>
  <c r="R328" i="1" s="1"/>
  <c r="Q327" i="1"/>
  <c r="P327" i="1"/>
  <c r="O327" i="1"/>
  <c r="R327" i="1" s="1"/>
  <c r="Q326" i="1"/>
  <c r="P326" i="1"/>
  <c r="O326" i="1"/>
  <c r="R326" i="1" s="1"/>
  <c r="Q325" i="1"/>
  <c r="P325" i="1"/>
  <c r="O325" i="1"/>
  <c r="R325" i="1" s="1"/>
  <c r="Q324" i="1"/>
  <c r="P324" i="1"/>
  <c r="O324" i="1"/>
  <c r="R324" i="1" s="1"/>
  <c r="Q323" i="1"/>
  <c r="P323" i="1"/>
  <c r="O323" i="1"/>
  <c r="R323" i="1" s="1"/>
  <c r="Q322" i="1"/>
  <c r="P322" i="1"/>
  <c r="O322" i="1"/>
  <c r="R322" i="1" s="1"/>
  <c r="Q321" i="1"/>
  <c r="P321" i="1"/>
  <c r="O321" i="1"/>
  <c r="R321" i="1" s="1"/>
  <c r="Q320" i="1"/>
  <c r="P320" i="1"/>
  <c r="O320" i="1"/>
  <c r="R320" i="1" s="1"/>
  <c r="Q319" i="1"/>
  <c r="P319" i="1"/>
  <c r="O319" i="1"/>
  <c r="R319" i="1" s="1"/>
  <c r="Q318" i="1"/>
  <c r="P318" i="1"/>
  <c r="O318" i="1"/>
  <c r="R318" i="1" s="1"/>
  <c r="Q317" i="1"/>
  <c r="P317" i="1"/>
  <c r="O317" i="1"/>
  <c r="R317" i="1" s="1"/>
  <c r="Q316" i="1"/>
  <c r="P316" i="1"/>
  <c r="O316" i="1"/>
  <c r="R316" i="1" s="1"/>
  <c r="Q315" i="1"/>
  <c r="P315" i="1"/>
  <c r="O315" i="1"/>
  <c r="R315" i="1" s="1"/>
  <c r="Q314" i="1"/>
  <c r="P314" i="1"/>
  <c r="O314" i="1"/>
  <c r="R314" i="1" s="1"/>
  <c r="Q313" i="1"/>
  <c r="P313" i="1"/>
  <c r="O313" i="1"/>
  <c r="R313" i="1" s="1"/>
  <c r="Q312" i="1"/>
  <c r="P312" i="1"/>
  <c r="O312" i="1"/>
  <c r="R312" i="1" s="1"/>
  <c r="Q311" i="1"/>
  <c r="P311" i="1"/>
  <c r="O311" i="1"/>
  <c r="R311" i="1" s="1"/>
  <c r="Q310" i="1"/>
  <c r="P310" i="1"/>
  <c r="O310" i="1"/>
  <c r="R310" i="1" s="1"/>
  <c r="Q309" i="1"/>
  <c r="P309" i="1"/>
  <c r="O309" i="1"/>
  <c r="R309" i="1" s="1"/>
  <c r="Q308" i="1"/>
  <c r="P308" i="1"/>
  <c r="O308" i="1"/>
  <c r="R308" i="1" s="1"/>
  <c r="Q307" i="1"/>
  <c r="P307" i="1"/>
  <c r="O307" i="1"/>
  <c r="R307" i="1" s="1"/>
  <c r="Q306" i="1"/>
  <c r="P306" i="1"/>
  <c r="O306" i="1"/>
  <c r="R306" i="1" s="1"/>
  <c r="Q305" i="1"/>
  <c r="P305" i="1"/>
  <c r="O305" i="1"/>
  <c r="R305" i="1" s="1"/>
  <c r="Q304" i="1"/>
  <c r="P304" i="1"/>
  <c r="O304" i="1"/>
  <c r="R304" i="1" s="1"/>
  <c r="Q303" i="1"/>
  <c r="P303" i="1"/>
  <c r="O303" i="1"/>
  <c r="R303" i="1" s="1"/>
  <c r="Q302" i="1"/>
  <c r="P302" i="1"/>
  <c r="O302" i="1"/>
  <c r="R302" i="1" s="1"/>
  <c r="Q301" i="1"/>
  <c r="P301" i="1"/>
  <c r="O301" i="1"/>
  <c r="R301" i="1" s="1"/>
  <c r="Q300" i="1"/>
  <c r="P300" i="1"/>
  <c r="O300" i="1"/>
  <c r="R300" i="1" s="1"/>
  <c r="Q299" i="1"/>
  <c r="P299" i="1"/>
  <c r="O299" i="1"/>
  <c r="R299" i="1" s="1"/>
  <c r="Q298" i="1"/>
  <c r="P298" i="1"/>
  <c r="O298" i="1"/>
  <c r="R298" i="1" s="1"/>
  <c r="Q297" i="1"/>
  <c r="P297" i="1"/>
  <c r="O297" i="1"/>
  <c r="R297" i="1" s="1"/>
  <c r="Q296" i="1"/>
  <c r="P296" i="1"/>
  <c r="O296" i="1"/>
  <c r="R296" i="1" s="1"/>
  <c r="Q295" i="1"/>
  <c r="P295" i="1"/>
  <c r="O295" i="1"/>
  <c r="R295" i="1" s="1"/>
  <c r="Q294" i="1"/>
  <c r="P294" i="1"/>
  <c r="O294" i="1"/>
  <c r="R294" i="1" s="1"/>
  <c r="Q293" i="1"/>
  <c r="P293" i="1"/>
  <c r="O293" i="1"/>
  <c r="R293" i="1" s="1"/>
  <c r="Q292" i="1"/>
  <c r="P292" i="1"/>
  <c r="O292" i="1"/>
  <c r="R292" i="1" s="1"/>
  <c r="Q291" i="1"/>
  <c r="P291" i="1"/>
  <c r="O291" i="1"/>
  <c r="R291" i="1" s="1"/>
  <c r="Q290" i="1"/>
  <c r="P290" i="1"/>
  <c r="O290" i="1"/>
  <c r="R290" i="1" s="1"/>
  <c r="Q289" i="1"/>
  <c r="P289" i="1"/>
  <c r="O289" i="1"/>
  <c r="R289" i="1" s="1"/>
  <c r="Q288" i="1"/>
  <c r="P288" i="1"/>
  <c r="O288" i="1"/>
  <c r="R288" i="1" s="1"/>
  <c r="Q287" i="1"/>
  <c r="P287" i="1"/>
  <c r="O287" i="1"/>
  <c r="R287" i="1" s="1"/>
  <c r="Q286" i="1"/>
  <c r="P286" i="1"/>
  <c r="O286" i="1"/>
  <c r="R286" i="1" s="1"/>
  <c r="Q285" i="1"/>
  <c r="P285" i="1"/>
  <c r="O285" i="1"/>
  <c r="R285" i="1" s="1"/>
  <c r="Q284" i="1"/>
  <c r="P284" i="1"/>
  <c r="O284" i="1"/>
  <c r="R284" i="1" s="1"/>
  <c r="Q283" i="1"/>
  <c r="P283" i="1"/>
  <c r="O283" i="1"/>
  <c r="R283" i="1" s="1"/>
  <c r="Q282" i="1"/>
  <c r="P282" i="1"/>
  <c r="O282" i="1"/>
  <c r="R282" i="1" s="1"/>
  <c r="Q281" i="1"/>
  <c r="P281" i="1"/>
  <c r="O281" i="1"/>
  <c r="R281" i="1" s="1"/>
  <c r="Q280" i="1"/>
  <c r="P280" i="1"/>
  <c r="O280" i="1"/>
  <c r="R280" i="1" s="1"/>
  <c r="Q279" i="1"/>
  <c r="P279" i="1"/>
  <c r="O279" i="1"/>
  <c r="R279" i="1" s="1"/>
  <c r="Q278" i="1"/>
  <c r="P278" i="1"/>
  <c r="O278" i="1"/>
  <c r="R278" i="1" s="1"/>
  <c r="Q277" i="1"/>
  <c r="P277" i="1"/>
  <c r="O277" i="1"/>
  <c r="R277" i="1" s="1"/>
  <c r="Q276" i="1"/>
  <c r="P276" i="1"/>
  <c r="O276" i="1"/>
  <c r="R276" i="1" s="1"/>
  <c r="Q275" i="1"/>
  <c r="P275" i="1"/>
  <c r="O275" i="1"/>
  <c r="R275" i="1" s="1"/>
  <c r="Q274" i="1"/>
  <c r="P274" i="1"/>
  <c r="O274" i="1"/>
  <c r="R274" i="1" s="1"/>
  <c r="Q273" i="1"/>
  <c r="P273" i="1"/>
  <c r="O273" i="1"/>
  <c r="R273" i="1" s="1"/>
  <c r="Q272" i="1"/>
  <c r="P272" i="1"/>
  <c r="O272" i="1"/>
  <c r="R272" i="1" s="1"/>
  <c r="Q271" i="1"/>
  <c r="P271" i="1"/>
  <c r="O271" i="1"/>
  <c r="R271" i="1" s="1"/>
  <c r="Q270" i="1"/>
  <c r="P270" i="1"/>
  <c r="O270" i="1"/>
  <c r="R270" i="1" s="1"/>
  <c r="Q269" i="1"/>
  <c r="P269" i="1"/>
  <c r="O269" i="1"/>
  <c r="R269" i="1" s="1"/>
  <c r="Q268" i="1"/>
  <c r="P268" i="1"/>
  <c r="O268" i="1"/>
  <c r="R268" i="1" s="1"/>
  <c r="Q267" i="1"/>
  <c r="P267" i="1"/>
  <c r="O267" i="1"/>
  <c r="R267" i="1" s="1"/>
  <c r="Q266" i="1"/>
  <c r="P266" i="1"/>
  <c r="O266" i="1"/>
  <c r="R266" i="1" s="1"/>
  <c r="Q265" i="1"/>
  <c r="P265" i="1"/>
  <c r="O265" i="1"/>
  <c r="R265" i="1" s="1"/>
  <c r="Q264" i="1"/>
  <c r="P264" i="1"/>
  <c r="O264" i="1"/>
  <c r="R264" i="1" s="1"/>
  <c r="Q263" i="1"/>
  <c r="P263" i="1"/>
  <c r="O263" i="1"/>
  <c r="R263" i="1" s="1"/>
  <c r="Q262" i="1"/>
  <c r="P262" i="1"/>
  <c r="O262" i="1"/>
  <c r="R262" i="1" s="1"/>
  <c r="Q261" i="1"/>
  <c r="P261" i="1"/>
  <c r="O261" i="1"/>
  <c r="R261" i="1" s="1"/>
  <c r="Q260" i="1"/>
  <c r="P260" i="1"/>
  <c r="O260" i="1"/>
  <c r="R260" i="1" s="1"/>
  <c r="Q259" i="1"/>
  <c r="P259" i="1"/>
  <c r="O259" i="1"/>
  <c r="R259" i="1" s="1"/>
  <c r="Q258" i="1"/>
  <c r="P258" i="1"/>
  <c r="O258" i="1"/>
  <c r="R258" i="1" s="1"/>
  <c r="Q257" i="1"/>
  <c r="P257" i="1"/>
  <c r="O257" i="1"/>
  <c r="R257" i="1" s="1"/>
  <c r="Q256" i="1"/>
  <c r="P256" i="1"/>
  <c r="O256" i="1"/>
  <c r="R256" i="1" s="1"/>
  <c r="Q255" i="1"/>
  <c r="P255" i="1"/>
  <c r="O255" i="1"/>
  <c r="R255" i="1" s="1"/>
  <c r="Q254" i="1"/>
  <c r="P254" i="1"/>
  <c r="O254" i="1"/>
  <c r="R254" i="1" s="1"/>
  <c r="Q253" i="1"/>
  <c r="P253" i="1"/>
  <c r="O253" i="1"/>
  <c r="R253" i="1" s="1"/>
  <c r="Q252" i="1"/>
  <c r="P252" i="1"/>
  <c r="O252" i="1"/>
  <c r="R252" i="1" s="1"/>
  <c r="Q251" i="1"/>
  <c r="P251" i="1"/>
  <c r="O251" i="1"/>
  <c r="R251" i="1" s="1"/>
  <c r="Q250" i="1"/>
  <c r="P250" i="1"/>
  <c r="O250" i="1"/>
  <c r="R250" i="1" s="1"/>
  <c r="Q249" i="1"/>
  <c r="P249" i="1"/>
  <c r="O249" i="1"/>
  <c r="R249" i="1" s="1"/>
  <c r="Q248" i="1"/>
  <c r="P248" i="1"/>
  <c r="O248" i="1"/>
  <c r="R248" i="1" s="1"/>
  <c r="Q247" i="1"/>
  <c r="P247" i="1"/>
  <c r="O247" i="1"/>
  <c r="R247" i="1" s="1"/>
  <c r="Q246" i="1"/>
  <c r="P246" i="1"/>
  <c r="O246" i="1"/>
  <c r="R246" i="1" s="1"/>
  <c r="Q245" i="1"/>
  <c r="P245" i="1"/>
  <c r="O245" i="1"/>
  <c r="R245" i="1" s="1"/>
  <c r="Q244" i="1"/>
  <c r="P244" i="1"/>
  <c r="O244" i="1"/>
  <c r="R244" i="1" s="1"/>
  <c r="Q243" i="1"/>
  <c r="P243" i="1"/>
  <c r="O243" i="1"/>
  <c r="R243" i="1" s="1"/>
  <c r="Q242" i="1"/>
  <c r="P242" i="1"/>
  <c r="O242" i="1"/>
  <c r="R242" i="1" s="1"/>
  <c r="Q241" i="1"/>
  <c r="P241" i="1"/>
  <c r="O241" i="1"/>
  <c r="R241" i="1" s="1"/>
  <c r="Q240" i="1"/>
  <c r="P240" i="1"/>
  <c r="O240" i="1"/>
  <c r="R240" i="1" s="1"/>
  <c r="Q239" i="1"/>
  <c r="P239" i="1"/>
  <c r="O239" i="1"/>
  <c r="R239" i="1" s="1"/>
  <c r="Q238" i="1"/>
  <c r="P238" i="1"/>
  <c r="O238" i="1"/>
  <c r="R238" i="1" s="1"/>
  <c r="Q237" i="1"/>
  <c r="P237" i="1"/>
  <c r="O237" i="1"/>
  <c r="R237" i="1" s="1"/>
  <c r="Q236" i="1"/>
  <c r="P236" i="1"/>
  <c r="O236" i="1"/>
  <c r="R236" i="1" s="1"/>
  <c r="Q235" i="1"/>
  <c r="P235" i="1"/>
  <c r="O235" i="1"/>
  <c r="R235" i="1" s="1"/>
  <c r="Q234" i="1"/>
  <c r="P234" i="1"/>
  <c r="O234" i="1"/>
  <c r="R234" i="1" s="1"/>
  <c r="Q233" i="1"/>
  <c r="P233" i="1"/>
  <c r="O233" i="1"/>
  <c r="R233" i="1" s="1"/>
  <c r="Q232" i="1"/>
  <c r="P232" i="1"/>
  <c r="O232" i="1"/>
  <c r="R232" i="1" s="1"/>
  <c r="Q231" i="1"/>
  <c r="P231" i="1"/>
  <c r="O231" i="1"/>
  <c r="R231" i="1" s="1"/>
  <c r="Q230" i="1"/>
  <c r="P230" i="1"/>
  <c r="O230" i="1"/>
  <c r="R230" i="1" s="1"/>
  <c r="Q229" i="1"/>
  <c r="P229" i="1"/>
  <c r="O229" i="1"/>
  <c r="R229" i="1" s="1"/>
  <c r="Q228" i="1"/>
  <c r="P228" i="1"/>
  <c r="O228" i="1"/>
  <c r="R228" i="1" s="1"/>
  <c r="Q227" i="1"/>
  <c r="P227" i="1"/>
  <c r="O227" i="1"/>
  <c r="R227" i="1" s="1"/>
  <c r="Q226" i="1"/>
  <c r="P226" i="1"/>
  <c r="O226" i="1"/>
  <c r="R226" i="1" s="1"/>
  <c r="Q225" i="1"/>
  <c r="P225" i="1"/>
  <c r="O225" i="1"/>
  <c r="R225" i="1" s="1"/>
  <c r="Q224" i="1"/>
  <c r="P224" i="1"/>
  <c r="O224" i="1"/>
  <c r="R224" i="1" s="1"/>
  <c r="Q223" i="1"/>
  <c r="P223" i="1"/>
  <c r="O223" i="1"/>
  <c r="R223" i="1" s="1"/>
  <c r="Q222" i="1"/>
  <c r="P222" i="1"/>
  <c r="O222" i="1"/>
  <c r="R222" i="1" s="1"/>
  <c r="Q221" i="1"/>
  <c r="P221" i="1"/>
  <c r="O221" i="1"/>
  <c r="R221" i="1" s="1"/>
  <c r="Q220" i="1"/>
  <c r="P220" i="1"/>
  <c r="O220" i="1"/>
  <c r="R220" i="1" s="1"/>
  <c r="Q219" i="1"/>
  <c r="P219" i="1"/>
  <c r="O219" i="1"/>
  <c r="R219" i="1" s="1"/>
  <c r="Q218" i="1"/>
  <c r="P218" i="1"/>
  <c r="O218" i="1"/>
  <c r="R218" i="1" s="1"/>
  <c r="Q217" i="1"/>
  <c r="P217" i="1"/>
  <c r="O217" i="1"/>
  <c r="R217" i="1" s="1"/>
  <c r="Q216" i="1"/>
  <c r="P216" i="1"/>
  <c r="O216" i="1"/>
  <c r="R216" i="1" s="1"/>
  <c r="Q215" i="1"/>
  <c r="P215" i="1"/>
  <c r="O215" i="1"/>
  <c r="R215" i="1" s="1"/>
  <c r="Q214" i="1"/>
  <c r="P214" i="1"/>
  <c r="O214" i="1"/>
  <c r="R214" i="1" s="1"/>
  <c r="Q213" i="1"/>
  <c r="P213" i="1"/>
  <c r="O213" i="1"/>
  <c r="R213" i="1" s="1"/>
  <c r="Q212" i="1"/>
  <c r="P212" i="1"/>
  <c r="O212" i="1"/>
  <c r="R212" i="1" s="1"/>
  <c r="Q211" i="1"/>
  <c r="P211" i="1"/>
  <c r="O211" i="1"/>
  <c r="R211" i="1" s="1"/>
  <c r="Q210" i="1"/>
  <c r="P210" i="1"/>
  <c r="O210" i="1"/>
  <c r="R210" i="1" s="1"/>
  <c r="Q209" i="1"/>
  <c r="P209" i="1"/>
  <c r="O209" i="1"/>
  <c r="R209" i="1" s="1"/>
  <c r="Q208" i="1"/>
  <c r="P208" i="1"/>
  <c r="O208" i="1"/>
  <c r="R208" i="1" s="1"/>
  <c r="Q207" i="1"/>
  <c r="P207" i="1"/>
  <c r="O207" i="1"/>
  <c r="R207" i="1" s="1"/>
  <c r="Q206" i="1"/>
  <c r="P206" i="1"/>
  <c r="O206" i="1"/>
  <c r="R206" i="1" s="1"/>
  <c r="Q205" i="1"/>
  <c r="P205" i="1"/>
  <c r="O205" i="1"/>
  <c r="R205" i="1" s="1"/>
  <c r="Q204" i="1"/>
  <c r="P204" i="1"/>
  <c r="O204" i="1"/>
  <c r="R204" i="1" s="1"/>
  <c r="Q203" i="1"/>
  <c r="P203" i="1"/>
  <c r="O203" i="1"/>
  <c r="R203" i="1" s="1"/>
  <c r="Q202" i="1"/>
  <c r="P202" i="1"/>
  <c r="O202" i="1"/>
  <c r="R202" i="1" s="1"/>
  <c r="Q201" i="1"/>
  <c r="P201" i="1"/>
  <c r="O201" i="1"/>
  <c r="R201" i="1" s="1"/>
  <c r="Q200" i="1"/>
  <c r="P200" i="1"/>
  <c r="O200" i="1"/>
  <c r="R200" i="1" s="1"/>
  <c r="Q199" i="1"/>
  <c r="P199" i="1"/>
  <c r="O199" i="1"/>
  <c r="R199" i="1" s="1"/>
  <c r="Q198" i="1"/>
  <c r="P198" i="1"/>
  <c r="O198" i="1"/>
  <c r="R198" i="1" s="1"/>
  <c r="Q197" i="1"/>
  <c r="P197" i="1"/>
  <c r="O197" i="1"/>
  <c r="R197" i="1" s="1"/>
  <c r="Q196" i="1"/>
  <c r="P196" i="1"/>
  <c r="O196" i="1"/>
  <c r="R196" i="1" s="1"/>
  <c r="Q195" i="1"/>
  <c r="P195" i="1"/>
  <c r="O195" i="1"/>
  <c r="R195" i="1" s="1"/>
  <c r="Q194" i="1"/>
  <c r="P194" i="1"/>
  <c r="O194" i="1"/>
  <c r="R194" i="1" s="1"/>
  <c r="Q193" i="1"/>
  <c r="P193" i="1"/>
  <c r="O193" i="1"/>
  <c r="R193" i="1" s="1"/>
  <c r="Q192" i="1"/>
  <c r="P192" i="1"/>
  <c r="O192" i="1"/>
  <c r="R192" i="1" s="1"/>
  <c r="Q191" i="1"/>
  <c r="P191" i="1"/>
  <c r="O191" i="1"/>
  <c r="R191" i="1" s="1"/>
  <c r="Q190" i="1"/>
  <c r="P190" i="1"/>
  <c r="O190" i="1"/>
  <c r="R190" i="1" s="1"/>
  <c r="Q189" i="1"/>
  <c r="P189" i="1"/>
  <c r="O189" i="1"/>
  <c r="R189" i="1" s="1"/>
  <c r="Q188" i="1"/>
  <c r="P188" i="1"/>
  <c r="O188" i="1"/>
  <c r="R188" i="1" s="1"/>
  <c r="Q187" i="1"/>
  <c r="P187" i="1"/>
  <c r="O187" i="1"/>
  <c r="R187" i="1" s="1"/>
  <c r="Q186" i="1"/>
  <c r="P186" i="1"/>
  <c r="O186" i="1"/>
  <c r="R186" i="1" s="1"/>
  <c r="Q185" i="1"/>
  <c r="P185" i="1"/>
  <c r="O185" i="1"/>
  <c r="R185" i="1" s="1"/>
  <c r="Q184" i="1"/>
  <c r="P184" i="1"/>
  <c r="O184" i="1"/>
  <c r="R184" i="1" s="1"/>
  <c r="Q183" i="1"/>
  <c r="P183" i="1"/>
  <c r="O183" i="1"/>
  <c r="R183" i="1" s="1"/>
  <c r="Q182" i="1"/>
  <c r="P182" i="1"/>
  <c r="O182" i="1"/>
  <c r="R182" i="1" s="1"/>
  <c r="Q181" i="1"/>
  <c r="P181" i="1"/>
  <c r="O181" i="1"/>
  <c r="R181" i="1" s="1"/>
  <c r="Q180" i="1"/>
  <c r="P180" i="1"/>
  <c r="O180" i="1"/>
  <c r="R180" i="1" s="1"/>
  <c r="Q179" i="1"/>
  <c r="P179" i="1"/>
  <c r="O179" i="1"/>
  <c r="R179" i="1" s="1"/>
  <c r="Q178" i="1"/>
  <c r="P178" i="1"/>
  <c r="O178" i="1"/>
  <c r="R178" i="1" s="1"/>
  <c r="Q177" i="1"/>
  <c r="P177" i="1"/>
  <c r="O177" i="1"/>
  <c r="R177" i="1" s="1"/>
  <c r="Q176" i="1"/>
  <c r="P176" i="1"/>
  <c r="O176" i="1"/>
  <c r="R176" i="1" s="1"/>
  <c r="Q175" i="1"/>
  <c r="P175" i="1"/>
  <c r="O175" i="1"/>
  <c r="R175" i="1" s="1"/>
  <c r="Q174" i="1"/>
  <c r="P174" i="1"/>
  <c r="O174" i="1"/>
  <c r="R174" i="1" s="1"/>
  <c r="Q173" i="1"/>
  <c r="P173" i="1"/>
  <c r="O173" i="1"/>
  <c r="R173" i="1" s="1"/>
  <c r="Q172" i="1"/>
  <c r="P172" i="1"/>
  <c r="O172" i="1"/>
  <c r="R172" i="1" s="1"/>
  <c r="Q171" i="1"/>
  <c r="P171" i="1"/>
  <c r="O171" i="1"/>
  <c r="R171" i="1" s="1"/>
  <c r="Q170" i="1"/>
  <c r="P170" i="1"/>
  <c r="O170" i="1"/>
  <c r="R170" i="1" s="1"/>
  <c r="Q169" i="1"/>
  <c r="P169" i="1"/>
  <c r="O169" i="1"/>
  <c r="R169" i="1" s="1"/>
  <c r="Q168" i="1"/>
  <c r="P168" i="1"/>
  <c r="O168" i="1"/>
  <c r="R168" i="1" s="1"/>
  <c r="Q167" i="1"/>
  <c r="P167" i="1"/>
  <c r="O167" i="1"/>
  <c r="R167" i="1" s="1"/>
  <c r="Q166" i="1"/>
  <c r="P166" i="1"/>
  <c r="O166" i="1"/>
  <c r="R166" i="1" s="1"/>
  <c r="Q165" i="1"/>
  <c r="P165" i="1"/>
  <c r="O165" i="1"/>
  <c r="R165" i="1" s="1"/>
  <c r="Q164" i="1"/>
  <c r="P164" i="1"/>
  <c r="O164" i="1"/>
  <c r="R164" i="1" s="1"/>
  <c r="Q163" i="1"/>
  <c r="P163" i="1"/>
  <c r="O163" i="1"/>
  <c r="R163" i="1" s="1"/>
  <c r="Q162" i="1"/>
  <c r="P162" i="1"/>
  <c r="O162" i="1"/>
  <c r="R162" i="1" s="1"/>
  <c r="Q161" i="1"/>
  <c r="P161" i="1"/>
  <c r="O161" i="1"/>
  <c r="R161" i="1" s="1"/>
  <c r="Q160" i="1"/>
  <c r="P160" i="1"/>
  <c r="O160" i="1"/>
  <c r="R160" i="1" s="1"/>
  <c r="Q159" i="1"/>
  <c r="P159" i="1"/>
  <c r="O159" i="1"/>
  <c r="R159" i="1" s="1"/>
  <c r="Q158" i="1"/>
  <c r="P158" i="1"/>
  <c r="O158" i="1"/>
  <c r="R158" i="1" s="1"/>
  <c r="Q157" i="1"/>
  <c r="P157" i="1"/>
  <c r="O157" i="1"/>
  <c r="R157" i="1" s="1"/>
  <c r="Q156" i="1"/>
  <c r="P156" i="1"/>
  <c r="O156" i="1"/>
  <c r="R156" i="1" s="1"/>
  <c r="Q155" i="1"/>
  <c r="P155" i="1"/>
  <c r="O155" i="1"/>
  <c r="R155" i="1" s="1"/>
  <c r="Q154" i="1"/>
  <c r="P154" i="1"/>
  <c r="O154" i="1"/>
  <c r="R154" i="1" s="1"/>
  <c r="Q153" i="1"/>
  <c r="P153" i="1"/>
  <c r="O153" i="1"/>
  <c r="R153" i="1" s="1"/>
  <c r="Q152" i="1"/>
  <c r="P152" i="1"/>
  <c r="O152" i="1"/>
  <c r="R152" i="1" s="1"/>
  <c r="Q151" i="1"/>
  <c r="P151" i="1"/>
  <c r="O151" i="1"/>
  <c r="R151" i="1" s="1"/>
  <c r="Q150" i="1"/>
  <c r="P150" i="1"/>
  <c r="O150" i="1"/>
  <c r="R150" i="1" s="1"/>
  <c r="Q149" i="1"/>
  <c r="P149" i="1"/>
  <c r="O149" i="1"/>
  <c r="R149" i="1" s="1"/>
  <c r="Q148" i="1"/>
  <c r="P148" i="1"/>
  <c r="O148" i="1"/>
  <c r="R148" i="1" s="1"/>
  <c r="Q147" i="1"/>
  <c r="P147" i="1"/>
  <c r="O147" i="1"/>
  <c r="R147" i="1" s="1"/>
  <c r="Q146" i="1"/>
  <c r="P146" i="1"/>
  <c r="O146" i="1"/>
  <c r="R146" i="1" s="1"/>
  <c r="Q145" i="1"/>
  <c r="P145" i="1"/>
  <c r="O145" i="1"/>
  <c r="R145" i="1" s="1"/>
  <c r="Q144" i="1"/>
  <c r="P144" i="1"/>
  <c r="O144" i="1"/>
  <c r="R144" i="1" s="1"/>
  <c r="Q143" i="1"/>
  <c r="P143" i="1"/>
  <c r="O143" i="1"/>
  <c r="R143" i="1" s="1"/>
  <c r="Q142" i="1"/>
  <c r="P142" i="1"/>
  <c r="O142" i="1"/>
  <c r="R142" i="1" s="1"/>
  <c r="Q141" i="1"/>
  <c r="P141" i="1"/>
  <c r="O141" i="1"/>
  <c r="R141" i="1" s="1"/>
  <c r="Q140" i="1"/>
  <c r="P140" i="1"/>
  <c r="O140" i="1"/>
  <c r="R140" i="1" s="1"/>
  <c r="Q139" i="1"/>
  <c r="P139" i="1"/>
  <c r="O139" i="1"/>
  <c r="R139" i="1" s="1"/>
  <c r="Q138" i="1"/>
  <c r="P138" i="1"/>
  <c r="O138" i="1"/>
  <c r="R138" i="1" s="1"/>
  <c r="Q137" i="1"/>
  <c r="P137" i="1"/>
  <c r="O137" i="1"/>
  <c r="R137" i="1" s="1"/>
  <c r="Q136" i="1"/>
  <c r="P136" i="1"/>
  <c r="O136" i="1"/>
  <c r="R136" i="1" s="1"/>
  <c r="Q135" i="1"/>
  <c r="P135" i="1"/>
  <c r="O135" i="1"/>
  <c r="R135" i="1" s="1"/>
  <c r="Q134" i="1"/>
  <c r="P134" i="1"/>
  <c r="O134" i="1"/>
  <c r="R134" i="1" s="1"/>
  <c r="Q133" i="1"/>
  <c r="P133" i="1"/>
  <c r="O133" i="1"/>
  <c r="R133" i="1" s="1"/>
  <c r="Q132" i="1"/>
  <c r="P132" i="1"/>
  <c r="O132" i="1"/>
  <c r="R132" i="1" s="1"/>
  <c r="Q131" i="1"/>
  <c r="P131" i="1"/>
  <c r="O131" i="1"/>
  <c r="R131" i="1" s="1"/>
  <c r="Q130" i="1"/>
  <c r="P130" i="1"/>
  <c r="O130" i="1"/>
  <c r="R130" i="1" s="1"/>
  <c r="Q129" i="1"/>
  <c r="P129" i="1"/>
  <c r="O129" i="1"/>
  <c r="R129" i="1" s="1"/>
  <c r="Q128" i="1"/>
  <c r="P128" i="1"/>
  <c r="O128" i="1"/>
  <c r="R128" i="1" s="1"/>
  <c r="Q127" i="1"/>
  <c r="P127" i="1"/>
  <c r="O127" i="1"/>
  <c r="R127" i="1" s="1"/>
  <c r="Q126" i="1"/>
  <c r="P126" i="1"/>
  <c r="O126" i="1"/>
  <c r="R126" i="1" s="1"/>
  <c r="Q125" i="1"/>
  <c r="P125" i="1"/>
  <c r="O125" i="1"/>
  <c r="R125" i="1" s="1"/>
  <c r="Q124" i="1"/>
  <c r="P124" i="1"/>
  <c r="O124" i="1"/>
  <c r="R124" i="1" s="1"/>
  <c r="Q123" i="1"/>
  <c r="P123" i="1"/>
  <c r="O123" i="1"/>
  <c r="R123" i="1" s="1"/>
  <c r="Q122" i="1"/>
  <c r="P122" i="1"/>
  <c r="O122" i="1"/>
  <c r="R122" i="1" s="1"/>
  <c r="Q121" i="1"/>
  <c r="P121" i="1"/>
  <c r="O121" i="1"/>
  <c r="R121" i="1" s="1"/>
  <c r="Q120" i="1"/>
  <c r="P120" i="1"/>
  <c r="O120" i="1"/>
  <c r="R120" i="1" s="1"/>
  <c r="Q119" i="1"/>
  <c r="P119" i="1"/>
  <c r="O119" i="1"/>
  <c r="R119" i="1" s="1"/>
  <c r="Q118" i="1"/>
  <c r="P118" i="1"/>
  <c r="O118" i="1"/>
  <c r="R118" i="1" s="1"/>
  <c r="Q117" i="1"/>
  <c r="P117" i="1"/>
  <c r="O117" i="1"/>
  <c r="R117" i="1" s="1"/>
  <c r="Q116" i="1"/>
  <c r="P116" i="1"/>
  <c r="O116" i="1"/>
  <c r="R116" i="1" s="1"/>
  <c r="Q115" i="1"/>
  <c r="P115" i="1"/>
  <c r="O115" i="1"/>
  <c r="R115" i="1" s="1"/>
  <c r="Q114" i="1"/>
  <c r="P114" i="1"/>
  <c r="O114" i="1"/>
  <c r="R114" i="1" s="1"/>
  <c r="Q113" i="1"/>
  <c r="P113" i="1"/>
  <c r="O113" i="1"/>
  <c r="R113" i="1" s="1"/>
  <c r="Q112" i="1"/>
  <c r="P112" i="1"/>
  <c r="O112" i="1"/>
  <c r="R112" i="1" s="1"/>
  <c r="Q111" i="1"/>
  <c r="P111" i="1"/>
  <c r="O111" i="1"/>
  <c r="R111" i="1" s="1"/>
  <c r="Q110" i="1"/>
  <c r="P110" i="1"/>
  <c r="O110" i="1"/>
  <c r="R110" i="1" s="1"/>
  <c r="Q109" i="1"/>
  <c r="P109" i="1"/>
  <c r="O109" i="1"/>
  <c r="R109" i="1" s="1"/>
  <c r="Q108" i="1"/>
  <c r="P108" i="1"/>
  <c r="O108" i="1"/>
  <c r="R108" i="1" s="1"/>
  <c r="Q107" i="1"/>
  <c r="P107" i="1"/>
  <c r="O107" i="1"/>
  <c r="R107" i="1" s="1"/>
  <c r="Q106" i="1"/>
  <c r="P106" i="1"/>
  <c r="O106" i="1"/>
  <c r="R106" i="1" s="1"/>
  <c r="Q105" i="1"/>
  <c r="P105" i="1"/>
  <c r="O105" i="1"/>
  <c r="R105" i="1" s="1"/>
  <c r="Q104" i="1"/>
  <c r="P104" i="1"/>
  <c r="O104" i="1"/>
  <c r="R104" i="1" s="1"/>
  <c r="Q103" i="1"/>
  <c r="P103" i="1"/>
  <c r="O103" i="1"/>
  <c r="R103" i="1" s="1"/>
  <c r="Q102" i="1"/>
  <c r="P102" i="1"/>
  <c r="O102" i="1"/>
  <c r="R102" i="1" s="1"/>
  <c r="Q101" i="1"/>
  <c r="P101" i="1"/>
  <c r="O101" i="1"/>
  <c r="R101" i="1" s="1"/>
  <c r="Q100" i="1"/>
  <c r="P100" i="1"/>
  <c r="O100" i="1"/>
  <c r="R100" i="1" s="1"/>
  <c r="Q99" i="1"/>
  <c r="P99" i="1"/>
  <c r="O99" i="1"/>
  <c r="R99" i="1" s="1"/>
  <c r="Q98" i="1"/>
  <c r="P98" i="1"/>
  <c r="O98" i="1"/>
  <c r="R98" i="1" s="1"/>
  <c r="Q97" i="1"/>
  <c r="P97" i="1"/>
  <c r="O97" i="1"/>
  <c r="R97" i="1" s="1"/>
  <c r="Q96" i="1"/>
  <c r="P96" i="1"/>
  <c r="O96" i="1"/>
  <c r="R96" i="1" s="1"/>
  <c r="Q95" i="1"/>
  <c r="P95" i="1"/>
  <c r="O95" i="1"/>
  <c r="R95" i="1" s="1"/>
  <c r="Q94" i="1"/>
  <c r="P94" i="1"/>
  <c r="O94" i="1"/>
  <c r="R94" i="1" s="1"/>
  <c r="Q93" i="1"/>
  <c r="P93" i="1"/>
  <c r="O93" i="1"/>
  <c r="R93" i="1" s="1"/>
  <c r="Q92" i="1"/>
  <c r="P92" i="1"/>
  <c r="O92" i="1"/>
  <c r="R92" i="1" s="1"/>
  <c r="Q91" i="1"/>
  <c r="P91" i="1"/>
  <c r="O91" i="1"/>
  <c r="R91" i="1" s="1"/>
  <c r="Q90" i="1"/>
  <c r="P90" i="1"/>
  <c r="O90" i="1"/>
  <c r="R90" i="1" s="1"/>
  <c r="Q89" i="1"/>
  <c r="P89" i="1"/>
  <c r="O89" i="1"/>
  <c r="R89" i="1" s="1"/>
  <c r="Q88" i="1"/>
  <c r="P88" i="1"/>
  <c r="O88" i="1"/>
  <c r="R88" i="1" s="1"/>
  <c r="Q87" i="1"/>
  <c r="P87" i="1"/>
  <c r="O87" i="1"/>
  <c r="R87" i="1" s="1"/>
  <c r="Q86" i="1"/>
  <c r="P86" i="1"/>
  <c r="O86" i="1"/>
  <c r="R86" i="1" s="1"/>
  <c r="Q85" i="1"/>
  <c r="P85" i="1"/>
  <c r="O85" i="1"/>
  <c r="R85" i="1" s="1"/>
  <c r="Q84" i="1"/>
  <c r="P84" i="1"/>
  <c r="O84" i="1"/>
  <c r="R84" i="1" s="1"/>
  <c r="Q83" i="1"/>
  <c r="P83" i="1"/>
  <c r="O83" i="1"/>
  <c r="R83" i="1" s="1"/>
  <c r="Q82" i="1"/>
  <c r="P82" i="1"/>
  <c r="O82" i="1"/>
  <c r="R82" i="1" s="1"/>
  <c r="Q81" i="1"/>
  <c r="P81" i="1"/>
  <c r="O81" i="1"/>
  <c r="R81" i="1" s="1"/>
  <c r="Q80" i="1"/>
  <c r="P80" i="1"/>
  <c r="O80" i="1"/>
  <c r="R80" i="1" s="1"/>
  <c r="Q79" i="1"/>
  <c r="P79" i="1"/>
  <c r="O79" i="1"/>
  <c r="R79" i="1" s="1"/>
  <c r="Q78" i="1"/>
  <c r="P78" i="1"/>
  <c r="O78" i="1"/>
  <c r="R78" i="1" s="1"/>
  <c r="Q77" i="1"/>
  <c r="P77" i="1"/>
  <c r="O77" i="1"/>
  <c r="R77" i="1" s="1"/>
  <c r="Q76" i="1"/>
  <c r="P76" i="1"/>
  <c r="O76" i="1"/>
  <c r="R76" i="1" s="1"/>
  <c r="Q75" i="1"/>
  <c r="P75" i="1"/>
  <c r="O75" i="1"/>
  <c r="R75" i="1" s="1"/>
  <c r="Q74" i="1"/>
  <c r="P74" i="1"/>
  <c r="O74" i="1"/>
  <c r="R74" i="1" s="1"/>
  <c r="Q73" i="1"/>
  <c r="P73" i="1"/>
  <c r="O73" i="1"/>
  <c r="R73" i="1" s="1"/>
  <c r="Q72" i="1"/>
  <c r="P72" i="1"/>
  <c r="O72" i="1"/>
  <c r="R72" i="1" s="1"/>
  <c r="Q71" i="1"/>
  <c r="P71" i="1"/>
  <c r="O71" i="1"/>
  <c r="R71" i="1" s="1"/>
  <c r="Q70" i="1"/>
  <c r="P70" i="1"/>
  <c r="O70" i="1"/>
  <c r="R70" i="1" s="1"/>
  <c r="Q69" i="1"/>
  <c r="P69" i="1"/>
  <c r="O69" i="1"/>
  <c r="R69" i="1" s="1"/>
  <c r="Q68" i="1"/>
  <c r="P68" i="1"/>
  <c r="O68" i="1"/>
  <c r="R68" i="1" s="1"/>
  <c r="Q67" i="1"/>
  <c r="P67" i="1"/>
  <c r="O67" i="1"/>
  <c r="R67" i="1" s="1"/>
  <c r="Q66" i="1"/>
  <c r="P66" i="1"/>
  <c r="O66" i="1"/>
  <c r="R66" i="1" s="1"/>
  <c r="Q65" i="1"/>
  <c r="P65" i="1"/>
  <c r="O65" i="1"/>
  <c r="R65" i="1" s="1"/>
  <c r="Q64" i="1"/>
  <c r="P64" i="1"/>
  <c r="O64" i="1"/>
  <c r="R64" i="1" s="1"/>
  <c r="Q63" i="1"/>
  <c r="P63" i="1"/>
  <c r="O63" i="1"/>
  <c r="R63" i="1" s="1"/>
  <c r="Q62" i="1"/>
  <c r="P62" i="1"/>
  <c r="O62" i="1"/>
  <c r="R62" i="1" s="1"/>
  <c r="Q61" i="1"/>
  <c r="P61" i="1"/>
  <c r="O61" i="1"/>
  <c r="R61" i="1" s="1"/>
  <c r="Q60" i="1"/>
  <c r="P60" i="1"/>
  <c r="O60" i="1"/>
  <c r="R60" i="1" s="1"/>
  <c r="Q59" i="1"/>
  <c r="P59" i="1"/>
  <c r="O59" i="1"/>
  <c r="R59" i="1" s="1"/>
  <c r="Q58" i="1"/>
  <c r="P58" i="1"/>
  <c r="O58" i="1"/>
  <c r="R58" i="1" s="1"/>
  <c r="Q57" i="1"/>
  <c r="P57" i="1"/>
  <c r="O57" i="1"/>
  <c r="R57" i="1" s="1"/>
  <c r="Q56" i="1"/>
  <c r="P56" i="1"/>
  <c r="O56" i="1"/>
  <c r="R56" i="1" s="1"/>
  <c r="Q55" i="1"/>
  <c r="P55" i="1"/>
  <c r="O55" i="1"/>
  <c r="R55" i="1" s="1"/>
  <c r="Q54" i="1"/>
  <c r="P54" i="1"/>
  <c r="O54" i="1"/>
  <c r="R54" i="1" s="1"/>
  <c r="Q53" i="1"/>
  <c r="P53" i="1"/>
  <c r="O53" i="1"/>
  <c r="R53" i="1" s="1"/>
  <c r="Q52" i="1"/>
  <c r="P52" i="1"/>
  <c r="O52" i="1"/>
  <c r="R52" i="1" s="1"/>
  <c r="Q51" i="1"/>
  <c r="P51" i="1"/>
  <c r="O51" i="1"/>
  <c r="R51" i="1" s="1"/>
  <c r="Q50" i="1"/>
  <c r="P50" i="1"/>
  <c r="O50" i="1"/>
  <c r="R50" i="1" s="1"/>
  <c r="Q49" i="1"/>
  <c r="P49" i="1"/>
  <c r="O49" i="1"/>
  <c r="R49" i="1" s="1"/>
  <c r="Q48" i="1"/>
  <c r="P48" i="1"/>
  <c r="O48" i="1"/>
  <c r="R48" i="1" s="1"/>
  <c r="Q47" i="1"/>
  <c r="P47" i="1"/>
  <c r="O47" i="1"/>
  <c r="R47" i="1" s="1"/>
  <c r="Q46" i="1"/>
  <c r="P46" i="1"/>
  <c r="O46" i="1"/>
  <c r="R46" i="1" s="1"/>
  <c r="Q45" i="1"/>
  <c r="P45" i="1"/>
  <c r="O45" i="1"/>
  <c r="R45" i="1" s="1"/>
  <c r="Q44" i="1"/>
  <c r="P44" i="1"/>
  <c r="O44" i="1"/>
  <c r="R44" i="1" s="1"/>
  <c r="Q43" i="1"/>
  <c r="P43" i="1"/>
  <c r="O43" i="1"/>
  <c r="R43" i="1" s="1"/>
  <c r="Q42" i="1"/>
  <c r="P42" i="1"/>
  <c r="O42" i="1"/>
  <c r="R42" i="1" s="1"/>
  <c r="Q41" i="1"/>
  <c r="P41" i="1"/>
  <c r="O41" i="1"/>
  <c r="R41" i="1" s="1"/>
  <c r="Q40" i="1"/>
  <c r="P40" i="1"/>
  <c r="O40" i="1"/>
  <c r="R40" i="1" s="1"/>
  <c r="Q39" i="1"/>
  <c r="P39" i="1"/>
  <c r="O39" i="1"/>
  <c r="R39" i="1" s="1"/>
  <c r="Q38" i="1"/>
  <c r="P38" i="1"/>
  <c r="O38" i="1"/>
  <c r="R38" i="1" s="1"/>
  <c r="Q37" i="1"/>
  <c r="P37" i="1"/>
  <c r="O37" i="1"/>
  <c r="R37" i="1" s="1"/>
  <c r="Q36" i="1"/>
  <c r="P36" i="1"/>
  <c r="O36" i="1"/>
  <c r="R36" i="1" s="1"/>
  <c r="Q35" i="1"/>
  <c r="P35" i="1"/>
  <c r="O35" i="1"/>
  <c r="R35" i="1" s="1"/>
  <c r="Q34" i="1"/>
  <c r="P34" i="1"/>
  <c r="O34" i="1"/>
  <c r="R34" i="1" s="1"/>
  <c r="Q33" i="1"/>
  <c r="P33" i="1"/>
  <c r="O33" i="1"/>
  <c r="R33" i="1" s="1"/>
  <c r="Q32" i="1"/>
  <c r="P32" i="1"/>
  <c r="O32" i="1"/>
  <c r="R32" i="1" s="1"/>
  <c r="Q31" i="1"/>
  <c r="P31" i="1"/>
  <c r="O31" i="1"/>
  <c r="R31" i="1" s="1"/>
  <c r="Q30" i="1"/>
  <c r="P30" i="1"/>
  <c r="O30" i="1"/>
  <c r="R30" i="1" s="1"/>
  <c r="Q29" i="1"/>
  <c r="P29" i="1"/>
  <c r="O29" i="1"/>
  <c r="R29" i="1" s="1"/>
  <c r="Q28" i="1"/>
  <c r="P28" i="1"/>
  <c r="O28" i="1"/>
  <c r="R28" i="1" s="1"/>
  <c r="Q27" i="1"/>
  <c r="P27" i="1"/>
  <c r="O27" i="1"/>
  <c r="R27" i="1" s="1"/>
  <c r="Q26" i="1"/>
  <c r="P26" i="1"/>
  <c r="O26" i="1"/>
  <c r="R26" i="1" s="1"/>
  <c r="Q25" i="1"/>
  <c r="P25" i="1"/>
  <c r="O25" i="1"/>
  <c r="R25" i="1" s="1"/>
  <c r="Q24" i="1"/>
  <c r="P24" i="1"/>
  <c r="O24" i="1"/>
  <c r="R24" i="1" s="1"/>
  <c r="Q23" i="1"/>
  <c r="P23" i="1"/>
  <c r="O23" i="1"/>
  <c r="R23" i="1" s="1"/>
  <c r="Q22" i="1"/>
  <c r="P22" i="1"/>
  <c r="O22" i="1"/>
  <c r="R22" i="1" s="1"/>
  <c r="Q21" i="1"/>
  <c r="P21" i="1"/>
  <c r="O21" i="1"/>
  <c r="R21" i="1" s="1"/>
  <c r="Q20" i="1"/>
  <c r="P20" i="1"/>
  <c r="O20" i="1"/>
  <c r="R20" i="1" s="1"/>
  <c r="Q19" i="1"/>
  <c r="P19" i="1"/>
  <c r="O19" i="1"/>
  <c r="R19" i="1" s="1"/>
  <c r="Q18" i="1"/>
  <c r="P18" i="1"/>
  <c r="O18" i="1"/>
  <c r="R18" i="1" s="1"/>
  <c r="Q17" i="1"/>
  <c r="P17" i="1"/>
  <c r="O17" i="1"/>
  <c r="R17" i="1" s="1"/>
  <c r="Q16" i="1"/>
  <c r="P16" i="1"/>
  <c r="O16" i="1"/>
  <c r="R16" i="1" s="1"/>
  <c r="Q15" i="1"/>
  <c r="P15" i="1"/>
  <c r="O15" i="1"/>
  <c r="R15" i="1" s="1"/>
  <c r="Q14" i="1"/>
  <c r="P14" i="1"/>
  <c r="O14" i="1"/>
  <c r="R14" i="1" s="1"/>
  <c r="Q13" i="1"/>
  <c r="P13" i="1"/>
  <c r="O13" i="1"/>
  <c r="R13" i="1" s="1"/>
  <c r="Q12" i="1"/>
  <c r="P12" i="1"/>
  <c r="O12" i="1"/>
  <c r="R12" i="1" s="1"/>
  <c r="Q11" i="1"/>
  <c r="P11" i="1"/>
  <c r="O11" i="1"/>
  <c r="R11" i="1" s="1"/>
  <c r="Q10" i="1"/>
  <c r="P10" i="1"/>
  <c r="O10" i="1"/>
  <c r="R10" i="1" s="1"/>
  <c r="Q9" i="1"/>
  <c r="P9" i="1"/>
  <c r="O9" i="1"/>
  <c r="R9" i="1" s="1"/>
  <c r="Q8" i="1"/>
  <c r="P8" i="1"/>
  <c r="O8" i="1"/>
  <c r="R8" i="1" s="1"/>
  <c r="Q7" i="1"/>
  <c r="P7" i="1"/>
  <c r="O7" i="1"/>
  <c r="R7" i="1" s="1"/>
  <c r="Q6" i="1"/>
  <c r="P6" i="1"/>
  <c r="O6" i="1"/>
  <c r="R6" i="1" s="1"/>
  <c r="Q5" i="1"/>
  <c r="P5" i="1"/>
  <c r="O5" i="1"/>
  <c r="R5" i="1" s="1"/>
  <c r="Q4" i="1"/>
  <c r="P4" i="1"/>
  <c r="O4" i="1"/>
  <c r="R4" i="1" s="1"/>
  <c r="Q3" i="1"/>
  <c r="P3" i="1"/>
  <c r="O3" i="1"/>
  <c r="R3" i="1" s="1"/>
  <c r="Q2" i="1"/>
  <c r="P2" i="1"/>
  <c r="O2" i="1"/>
  <c r="R2" i="1" s="1"/>
  <c r="E10" i="4" l="1"/>
  <c r="G10" i="4" s="1"/>
  <c r="E7" i="4"/>
  <c r="G7" i="4" s="1"/>
  <c r="E4" i="4"/>
  <c r="H4" i="4" s="1"/>
  <c r="G4" i="4"/>
  <c r="E2" i="4"/>
  <c r="F2" i="4" s="1"/>
  <c r="E5" i="4"/>
  <c r="F5" i="4" s="1"/>
  <c r="E8" i="4"/>
  <c r="F8" i="4" s="1"/>
  <c r="E11" i="4"/>
  <c r="F11" i="4" s="1"/>
  <c r="E3" i="4"/>
  <c r="F3" i="4" s="1"/>
  <c r="E6" i="4"/>
  <c r="F6" i="4" s="1"/>
  <c r="E9" i="4"/>
  <c r="F9" i="4" s="1"/>
  <c r="E12" i="4"/>
  <c r="H12" i="4" s="1"/>
  <c r="E13" i="4"/>
  <c r="F13" i="4" s="1"/>
  <c r="F4" i="4" l="1"/>
  <c r="F7" i="4"/>
  <c r="H7" i="4"/>
  <c r="H10" i="4"/>
  <c r="F10" i="4"/>
  <c r="H11" i="4"/>
  <c r="H8" i="4"/>
  <c r="G8" i="4"/>
  <c r="H5" i="4"/>
  <c r="G5" i="4"/>
  <c r="G2" i="4"/>
  <c r="G11" i="4"/>
  <c r="H3" i="4"/>
  <c r="G12" i="4"/>
  <c r="F12" i="4"/>
  <c r="H13" i="4"/>
  <c r="G3" i="4"/>
  <c r="G13" i="4"/>
  <c r="H9" i="4"/>
  <c r="H6" i="4"/>
  <c r="G9" i="4"/>
  <c r="H2" i="4"/>
  <c r="G6" i="4"/>
</calcChain>
</file>

<file path=xl/sharedStrings.xml><?xml version="1.0" encoding="utf-8"?>
<sst xmlns="http://schemas.openxmlformats.org/spreadsheetml/2006/main" count="24744" uniqueCount="8348">
  <si>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</si>
  <si>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</si>
  <si>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</si>
  <si>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</si>
  <si>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</si>
  <si>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</si>
  <si>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</si>
  <si>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</si>
  <si>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</si>
  <si>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</si>
  <si>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</si>
  <si>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</si>
  <si>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</si>
  <si>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</si>
  <si>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</si>
  <si>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</si>
  <si>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</si>
  <si>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</si>
  <si>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</si>
  <si>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</si>
  <si>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</si>
  <si>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</si>
  <si>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</si>
  <si>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</si>
  <si>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</si>
  <si>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</si>
  <si>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</si>
  <si>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</si>
  <si>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</si>
  <si>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</si>
  <si>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</si>
  <si>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</si>
  <si>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</si>
  <si>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</si>
  <si>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</si>
  <si>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</si>
  <si>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</si>
  <si>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</si>
  <si>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</si>
  <si>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</si>
  <si>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</si>
  <si>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</si>
  <si>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</si>
  <si>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</si>
  <si>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</si>
  <si>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</si>
  <si>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</si>
  <si>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</si>
  <si>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</si>
  <si>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</si>
  <si>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</si>
  <si>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</si>
  <si>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</si>
  <si>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</si>
  <si>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</si>
  <si>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</si>
  <si>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</si>
  <si>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</si>
  <si>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</si>
  <si>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</si>
  <si>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</si>
  <si>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</si>
  <si>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</si>
  <si>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</si>
  <si>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</si>
  <si>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</si>
  <si>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</si>
  <si>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</si>
  <si>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</si>
  <si>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</si>
  <si>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</si>
  <si>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</si>
  <si>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</si>
  <si>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</si>
  <si>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</si>
  <si>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</si>
  <si>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</si>
  <si>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</si>
  <si>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</si>
  <si>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</si>
  <si>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</si>
  <si>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</si>
  <si>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</si>
  <si>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</si>
  <si>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</si>
  <si>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</si>
  <si>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</si>
  <si>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</si>
  <si>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</si>
  <si>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</si>
  <si>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</si>
  <si>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</si>
  <si>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</si>
  <si>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</si>
  <si>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</si>
  <si>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</si>
  <si>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</si>
  <si>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</si>
  <si>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</si>
  <si>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</si>
  <si>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</si>
  <si>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</si>
  <si>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</si>
  <si>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</si>
  <si>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</si>
  <si>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</si>
  <si>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</si>
  <si>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</si>
  <si>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</si>
  <si>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</si>
  <si>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</si>
  <si>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</si>
  <si>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</si>
  <si>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</si>
  <si>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</si>
  <si>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</si>
  <si>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</si>
  <si>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</si>
  <si>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</si>
  <si>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</si>
  <si>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</si>
  <si>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</si>
  <si>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</si>
  <si>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</si>
  <si>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</si>
  <si>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</si>
  <si>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</si>
  <si>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</si>
  <si>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</si>
  <si>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</si>
  <si>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</si>
  <si>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</si>
  <si>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</si>
  <si>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</si>
  <si>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</si>
  <si>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</si>
  <si>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</si>
  <si>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</si>
  <si>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</si>
  <si>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</si>
  <si>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</si>
  <si>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</si>
  <si>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</si>
  <si>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</si>
  <si>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</si>
  <si>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</si>
  <si>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</si>
  <si>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</si>
  <si>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</si>
  <si>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</si>
  <si>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</si>
  <si>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</si>
  <si>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</si>
  <si>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</si>
  <si>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</si>
  <si>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</si>
  <si>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</si>
  <si>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</si>
  <si>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</si>
  <si>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</si>
  <si>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</si>
  <si>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</si>
  <si>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</si>
  <si>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</si>
  <si>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</si>
  <si>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</si>
  <si>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</si>
  <si>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</si>
  <si>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</si>
  <si>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</si>
  <si>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</si>
  <si>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</si>
  <si>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</si>
  <si>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</si>
  <si>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</si>
  <si>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</si>
  <si>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</si>
  <si>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</si>
  <si>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</si>
  <si>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</si>
  <si>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</si>
  <si>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</si>
  <si>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</si>
  <si>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</si>
  <si>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</si>
  <si>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</si>
  <si>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</si>
  <si>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</si>
  <si>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</si>
  <si>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</si>
  <si>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</si>
  <si>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</si>
  <si>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</si>
  <si>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</si>
  <si>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</si>
  <si>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</si>
  <si>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</si>
  <si>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</si>
  <si>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</si>
  <si>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</si>
  <si>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</si>
  <si>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</si>
  <si>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</si>
  <si>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</si>
  <si>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</si>
  <si>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</si>
  <si>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</si>
  <si>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</si>
  <si>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</si>
  <si>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</si>
  <si>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</si>
  <si>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</si>
  <si>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</si>
  <si>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</si>
  <si>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</si>
  <si>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</si>
  <si>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</si>
  <si>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</si>
  <si>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</si>
  <si>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</si>
  <si>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</si>
  <si>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</si>
  <si>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</si>
  <si>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</si>
  <si>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</si>
  <si>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</si>
  <si>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</si>
  <si>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</si>
  <si>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</si>
  <si>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</si>
  <si>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</si>
  <si>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</si>
  <si>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</si>
  <si>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</si>
  <si>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</si>
  <si>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</si>
  <si>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</si>
  <si>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</si>
  <si>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</si>
  <si>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</si>
  <si>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</si>
  <si>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</si>
  <si>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</si>
  <si>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</si>
  <si>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</si>
  <si>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</si>
  <si>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</si>
  <si>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</si>
  <si>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</si>
  <si>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</si>
  <si>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</si>
  <si>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</si>
  <si>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</si>
  <si>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</si>
  <si>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</si>
  <si>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</si>
  <si>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</si>
  <si>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</si>
  <si>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</si>
  <si>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</si>
  <si>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</si>
  <si>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</si>
  <si>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</si>
  <si>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</si>
  <si>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</si>
  <si>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</si>
  <si>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</si>
  <si>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</si>
  <si>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</si>
  <si>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</si>
  <si>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</si>
  <si>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</si>
  <si>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</si>
  <si>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</si>
  <si>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</si>
  <si>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</si>
  <si>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</si>
  <si>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</si>
  <si>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</si>
  <si>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</si>
  <si>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</si>
  <si>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</si>
  <si>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</si>
  <si>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</si>
  <si>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</si>
  <si>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</si>
  <si>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</si>
  <si>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</si>
  <si>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</si>
  <si>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</si>
  <si>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</si>
  <si>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</si>
  <si>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</si>
  <si>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</si>
  <si>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</si>
  <si>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</si>
  <si>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</si>
  <si>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</si>
  <si>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</si>
  <si>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</si>
  <si>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</si>
  <si>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</si>
  <si>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</si>
  <si>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</si>
  <si>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</si>
  <si>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</si>
  <si>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</si>
  <si>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</si>
  <si>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</si>
  <si>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</si>
  <si>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</si>
  <si>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</si>
  <si>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</si>
  <si>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</si>
  <si>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</si>
  <si>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</si>
  <si>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</si>
  <si>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</si>
  <si>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</si>
  <si>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</si>
  <si>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</si>
  <si>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</si>
  <si>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</si>
  <si>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</si>
  <si>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</si>
  <si>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</si>
  <si>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</si>
  <si>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</si>
  <si>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</si>
  <si>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</si>
  <si>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</si>
  <si>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</si>
  <si>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</si>
  <si>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</si>
  <si>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</si>
  <si>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</si>
  <si>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</si>
  <si>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</si>
  <si>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</si>
  <si>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</si>
  <si>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</si>
  <si>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</si>
  <si>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</si>
  <si>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</si>
  <si>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</si>
  <si>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</si>
  <si>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</si>
  <si>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</si>
  <si>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</si>
  <si>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</si>
  <si>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</si>
  <si>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</si>
  <si>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</si>
  <si>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</si>
  <si>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</si>
  <si>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</si>
  <si>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</si>
  <si>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</si>
  <si>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</si>
  <si>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</si>
  <si>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</si>
  <si>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</si>
  <si>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</si>
  <si>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</si>
  <si>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</si>
  <si>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</si>
  <si>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</si>
  <si>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</si>
  <si>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</si>
  <si>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</si>
  <si>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</si>
  <si>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</si>
  <si>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</si>
  <si>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</si>
  <si>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</si>
  <si>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</si>
  <si>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</si>
  <si>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</si>
  <si>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</si>
  <si>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</si>
  <si>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</si>
  <si>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</si>
  <si>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</si>
  <si>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</si>
  <si>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</si>
  <si>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</si>
  <si>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</si>
  <si>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</si>
  <si>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</si>
  <si>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</si>
  <si>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</si>
  <si>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</si>
  <si>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</si>
  <si>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</si>
  <si>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</si>
  <si>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</si>
  <si>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</si>
  <si>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</si>
  <si>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</si>
  <si>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</si>
  <si>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</si>
  <si>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</si>
  <si>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</si>
  <si>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</si>
  <si>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</si>
  <si>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</si>
  <si>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</si>
  <si>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</si>
  <si>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</si>
  <si>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</si>
  <si>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</si>
  <si>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</si>
  <si>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</si>
  <si>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</si>
  <si>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</si>
  <si>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</si>
  <si>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</si>
  <si>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</si>
  <si>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</si>
  <si>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</si>
  <si>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</si>
  <si>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</si>
  <si>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</si>
  <si>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</si>
  <si>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</si>
  <si>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</si>
  <si>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</si>
  <si>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</si>
  <si>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</si>
  <si>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</si>
  <si>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</si>
  <si>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</si>
  <si>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</si>
  <si>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</si>
  <si>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</si>
  <si>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</si>
  <si>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</si>
  <si>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</si>
  <si>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</si>
  <si>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</si>
  <si>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</si>
  <si>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</si>
  <si>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</si>
  <si>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</si>
  <si>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</si>
  <si>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</si>
  <si>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</si>
  <si>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</si>
  <si>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</si>
  <si>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</si>
  <si>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</si>
  <si>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</si>
  <si>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</si>
  <si>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</si>
  <si>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</si>
  <si>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</si>
  <si>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</si>
  <si>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</si>
  <si>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</si>
  <si>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</si>
  <si>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</si>
  <si>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</si>
  <si>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</si>
  <si>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</si>
  <si>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</si>
  <si>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</si>
  <si>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</si>
  <si>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</si>
  <si>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</si>
  <si>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</si>
  <si>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</si>
  <si>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</si>
  <si>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</si>
  <si>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</si>
  <si>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</si>
  <si>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</si>
  <si>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</si>
  <si>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</si>
  <si>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</si>
  <si>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</si>
  <si>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</si>
  <si>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</si>
  <si>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</si>
  <si>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</si>
  <si>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</si>
  <si>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</si>
  <si>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</si>
  <si>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</si>
  <si>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</si>
  <si>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</si>
  <si>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</si>
  <si>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</si>
  <si>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</si>
  <si>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</si>
  <si>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</si>
  <si>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</si>
  <si>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</si>
  <si>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</si>
  <si>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</si>
  <si>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</si>
  <si>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</si>
  <si>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</si>
  <si>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</si>
  <si>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</si>
  <si>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</si>
  <si>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</si>
  <si>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</si>
  <si>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</si>
  <si>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</si>
  <si>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</si>
  <si>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</si>
  <si>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</si>
  <si>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</si>
  <si>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</si>
  <si>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</si>
  <si>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</si>
  <si>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</si>
  <si>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</si>
  <si>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</si>
  <si>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</si>
  <si>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</si>
  <si>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</si>
  <si>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</si>
  <si>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</si>
  <si>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</si>
  <si>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</si>
  <si>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</si>
  <si>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</si>
  <si>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</si>
  <si>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</si>
  <si>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</si>
  <si>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</si>
  <si>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</si>
  <si>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</si>
  <si>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</si>
  <si>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</si>
  <si>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</si>
  <si>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</si>
  <si>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</si>
  <si>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</si>
  <si>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</si>
  <si>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</si>
  <si>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</si>
  <si>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</si>
  <si>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</si>
  <si>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</si>
  <si>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</si>
  <si>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</si>
  <si>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</si>
  <si>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</si>
  <si>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</si>
  <si>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</si>
  <si>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</si>
  <si>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</si>
  <si>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</si>
  <si>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</si>
  <si>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</si>
  <si>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</si>
  <si>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</si>
  <si>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</si>
  <si>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</si>
  <si>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</si>
  <si>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</si>
  <si>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</si>
  <si>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</si>
  <si>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</si>
  <si>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</si>
  <si>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</si>
  <si>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</si>
  <si>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</si>
  <si>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</si>
  <si>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</si>
  <si>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</si>
  <si>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</si>
  <si>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</si>
  <si>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</si>
  <si>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</si>
  <si>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</si>
  <si>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</si>
  <si>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</si>
  <si>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</si>
  <si>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</si>
  <si>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</si>
  <si>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</si>
  <si>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</si>
  <si>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</si>
  <si>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</si>
  <si>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</si>
  <si>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</si>
  <si>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</si>
  <si>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</si>
  <si>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</si>
  <si>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</si>
  <si>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</si>
  <si>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</si>
  <si>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</si>
  <si>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</si>
  <si>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</si>
  <si>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</si>
  <si>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</si>
  <si>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</si>
  <si>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</si>
  <si>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</si>
  <si>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</si>
  <si>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</si>
  <si>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</si>
  <si>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</si>
  <si>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</si>
  <si>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</si>
  <si>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</si>
  <si>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</si>
  <si>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</si>
  <si>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</si>
  <si>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</si>
  <si>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</si>
  <si>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</si>
  <si>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</si>
  <si>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</si>
  <si>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</si>
  <si>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</si>
  <si>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</si>
  <si>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</si>
  <si>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</si>
  <si>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</si>
  <si>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</si>
  <si>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</si>
  <si>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</si>
  <si>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</si>
  <si>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</si>
  <si>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</si>
  <si>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</si>
  <si>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</si>
  <si>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</si>
  <si>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</si>
  <si>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</si>
  <si>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</si>
  <si>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</si>
  <si>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</si>
  <si>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</si>
  <si>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</si>
  <si>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</si>
  <si>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</si>
  <si>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</si>
  <si>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</si>
  <si>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</si>
  <si>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</si>
  <si>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</si>
  <si>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</si>
  <si>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</si>
  <si>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</si>
  <si>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</si>
  <si>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</si>
  <si>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</si>
  <si>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</si>
  <si>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</si>
  <si>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</si>
  <si>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</si>
  <si>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</si>
  <si>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</si>
  <si>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</si>
  <si>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</si>
  <si>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</si>
  <si>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</si>
  <si>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</si>
  <si>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</si>
  <si>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</si>
  <si>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</si>
  <si>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</si>
  <si>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</si>
  <si>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</si>
  <si>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</si>
  <si>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</si>
  <si>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</si>
  <si>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</si>
  <si>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</si>
  <si>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</si>
  <si>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</si>
  <si>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</si>
  <si>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</si>
  <si>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</si>
  <si>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</si>
  <si>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</si>
  <si>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</si>
  <si>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</si>
  <si>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</si>
  <si>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</si>
  <si>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</si>
  <si>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</si>
  <si>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</si>
  <si>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</si>
  <si>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</si>
  <si>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</si>
  <si>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</si>
  <si>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</si>
  <si>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</si>
  <si>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</si>
  <si>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</si>
  <si>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</si>
  <si>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</si>
  <si>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</si>
  <si>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</si>
  <si>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</si>
  <si>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</si>
  <si>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</si>
  <si>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</si>
  <si>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</si>
  <si>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</si>
  <si>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</si>
  <si>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</si>
  <si>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</si>
  <si>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</si>
  <si>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</si>
  <si>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</si>
  <si>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</si>
  <si>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</si>
  <si>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</si>
  <si>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</si>
  <si>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</si>
  <si>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</si>
  <si>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</si>
  <si>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</si>
  <si>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</si>
  <si>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</si>
  <si>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</si>
  <si>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</si>
  <si>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</si>
  <si>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</si>
  <si>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</si>
  <si>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</si>
  <si>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</si>
  <si>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</si>
  <si>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</si>
  <si>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</si>
  <si>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</si>
  <si>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</si>
  <si>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</si>
  <si>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</si>
  <si>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</si>
  <si>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</si>
  <si>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</si>
  <si>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</si>
  <si>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</si>
  <si>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</si>
  <si>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</si>
  <si>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</si>
  <si>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</si>
  <si>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</si>
  <si>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</si>
  <si>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</si>
  <si>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</si>
  <si>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</si>
  <si>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</si>
  <si>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</si>
  <si>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</si>
  <si>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</si>
  <si>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</si>
  <si>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</si>
  <si>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</si>
  <si>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</si>
  <si>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</si>
  <si>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</si>
  <si>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</si>
  <si>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</si>
  <si>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</si>
  <si>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</si>
  <si>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</si>
  <si>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</si>
  <si>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</si>
  <si>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</si>
  <si>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</si>
  <si>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</si>
  <si>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</si>
  <si>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</si>
  <si>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</si>
  <si>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</si>
  <si>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</si>
  <si>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</si>
  <si>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</si>
  <si>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</si>
  <si>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</si>
  <si>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</si>
  <si>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</si>
  <si>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</si>
  <si>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</si>
  <si>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</si>
  <si>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</si>
  <si>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</si>
  <si>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</si>
  <si>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</si>
  <si>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</si>
  <si>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</si>
  <si>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</si>
  <si>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</si>
  <si>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</si>
  <si>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</si>
  <si>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</si>
  <si>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</si>
  <si>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</si>
  <si>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</si>
  <si>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</si>
  <si>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</si>
  <si>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</si>
  <si>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</si>
  <si>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</si>
  <si>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</si>
  <si>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</si>
  <si>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</si>
  <si>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</si>
  <si>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</si>
  <si>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</si>
  <si>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</si>
  <si>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</si>
  <si>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</si>
  <si>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</si>
  <si>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</si>
  <si>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</si>
  <si>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</si>
  <si>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</si>
  <si>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</si>
  <si>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</si>
  <si>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</si>
  <si>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</si>
  <si>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</si>
  <si>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</si>
  <si>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</si>
  <si>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</si>
  <si>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</si>
  <si>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</si>
  <si>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</si>
  <si>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</si>
  <si>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</si>
  <si>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</si>
  <si>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</si>
  <si>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</si>
  <si>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</si>
  <si>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</si>
  <si>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</si>
  <si>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</si>
  <si>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</si>
  <si>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</si>
  <si>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</si>
  <si>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</si>
  <si>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</si>
  <si>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</si>
  <si>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</si>
  <si>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</si>
  <si>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</si>
  <si>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</si>
  <si>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</si>
  <si>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</si>
  <si>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</si>
  <si>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</si>
  <si>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</si>
  <si>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</si>
  <si>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</si>
  <si>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</si>
  <si>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</si>
  <si>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</si>
  <si>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</si>
  <si>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</si>
  <si>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</si>
  <si>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</si>
  <si>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</si>
  <si>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</si>
  <si>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</si>
  <si>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</si>
  <si>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</si>
  <si>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</si>
  <si>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</si>
  <si>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</si>
  <si>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</si>
  <si>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</si>
  <si>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</si>
  <si>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</si>
  <si>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</si>
  <si>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</si>
  <si>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</si>
  <si>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</si>
  <si>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</si>
  <si>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</si>
  <si>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</si>
  <si>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</si>
  <si>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</si>
  <si>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</si>
  <si>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</si>
  <si>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</si>
  <si>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</si>
  <si>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</si>
  <si>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</si>
  <si>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</si>
  <si>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</si>
  <si>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</si>
  <si>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</si>
  <si>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</si>
  <si>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</si>
  <si>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</si>
  <si>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</si>
  <si>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</si>
  <si>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</si>
  <si>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</si>
  <si>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</si>
  <si>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</si>
  <si>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</si>
  <si>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</si>
  <si>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</si>
  <si>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</si>
  <si>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</si>
  <si>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</si>
  <si>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</si>
  <si>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</si>
  <si>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</si>
  <si>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</si>
  <si>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</si>
  <si>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</si>
  <si>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</si>
  <si>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</si>
  <si>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</si>
  <si>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</si>
  <si>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</si>
  <si>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</si>
  <si>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</si>
  <si>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</si>
  <si>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</si>
  <si>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</si>
  <si>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</si>
  <si>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</si>
  <si>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</si>
  <si>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</si>
  <si>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</si>
  <si>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</si>
  <si>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</si>
  <si>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</si>
  <si>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</si>
  <si>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</si>
  <si>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</si>
  <si>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</si>
  <si>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</si>
  <si>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</si>
  <si>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</si>
  <si>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</si>
  <si>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</si>
  <si>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</si>
  <si>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</si>
  <si>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</si>
  <si>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</si>
  <si>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</si>
  <si>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</si>
  <si>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</si>
  <si>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</si>
  <si>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</si>
  <si>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</si>
  <si>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</si>
  <si>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</si>
  <si>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</si>
  <si>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</si>
  <si>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</si>
  <si>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</si>
  <si>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</si>
  <si>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</si>
  <si>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</si>
  <si>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</si>
  <si>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</si>
  <si>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</si>
  <si>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</si>
  <si>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</si>
  <si>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</si>
  <si>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</si>
  <si>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</si>
  <si>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</si>
  <si>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</si>
  <si>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</si>
  <si>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</si>
  <si>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</si>
  <si>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</si>
  <si>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</si>
  <si>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</si>
  <si>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</si>
  <si>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</si>
  <si>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</si>
  <si>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</si>
  <si>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</si>
  <si>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</si>
  <si>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</si>
  <si>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</si>
  <si>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</si>
  <si>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</si>
  <si>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</si>
  <si>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</si>
  <si>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</si>
  <si>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</si>
  <si>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</si>
  <si>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</si>
  <si>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</si>
  <si>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</si>
  <si>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</si>
  <si>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</si>
  <si>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</si>
  <si>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</si>
  <si>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</si>
  <si>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</si>
  <si>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</si>
  <si>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</si>
  <si>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</si>
  <si>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</si>
  <si>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</si>
  <si>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</si>
  <si>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</si>
  <si>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</si>
  <si>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</si>
  <si>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</si>
  <si>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</si>
  <si>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</si>
  <si>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</si>
  <si>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</si>
  <si>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</si>
  <si>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</si>
  <si>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</si>
  <si>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</si>
  <si>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</si>
  <si>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</si>
  <si>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</si>
  <si>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</si>
  <si>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</si>
  <si>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</si>
  <si>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</si>
  <si>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</si>
  <si>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</si>
  <si>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</si>
  <si>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</si>
  <si>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</si>
  <si>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</si>
  <si>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</si>
  <si>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</si>
  <si>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</si>
  <si>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</si>
  <si>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</si>
  <si>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</si>
  <si>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</si>
  <si>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</si>
  <si>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</si>
  <si>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</si>
  <si>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</si>
  <si>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</si>
  <si>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</si>
  <si>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</si>
  <si>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</si>
  <si>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</si>
  <si>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</si>
  <si>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</si>
  <si>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</si>
  <si>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</si>
  <si>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</si>
  <si>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</si>
  <si>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</si>
  <si>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</si>
  <si>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</si>
  <si>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</si>
  <si>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</si>
  <si>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</si>
  <si>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</si>
  <si>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</si>
  <si>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</si>
  <si>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</si>
  <si>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</si>
  <si>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</si>
  <si>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</si>
  <si>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</si>
  <si>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</si>
  <si>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</si>
  <si>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</si>
  <si>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</si>
  <si>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</si>
  <si>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</si>
  <si>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</si>
  <si>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</si>
  <si>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</si>
  <si>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</si>
  <si>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</si>
  <si>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</si>
  <si>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</si>
  <si>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</si>
  <si>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</si>
  <si>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</si>
  <si>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</si>
  <si>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</si>
  <si>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</si>
  <si>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</si>
  <si>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</si>
  <si>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</si>
  <si>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</si>
  <si>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</si>
  <si>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</si>
  <si>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</si>
  <si>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</si>
  <si>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</si>
  <si>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</si>
  <si>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</si>
  <si>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</si>
  <si>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</si>
  <si>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</si>
  <si>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</si>
  <si>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</si>
  <si>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</si>
  <si>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</si>
  <si>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</si>
  <si>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</si>
  <si>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</si>
  <si>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</si>
  <si>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</si>
  <si>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</si>
  <si>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</si>
  <si>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</si>
  <si>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</si>
  <si>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</si>
  <si>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</si>
  <si>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</si>
  <si>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</si>
  <si>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</si>
  <si>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</si>
  <si>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</si>
  <si>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</si>
  <si>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</si>
  <si>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</si>
  <si>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</si>
  <si>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</si>
  <si>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</si>
  <si>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</si>
  <si>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</si>
  <si>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</si>
  <si>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</si>
  <si>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</si>
  <si>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</si>
  <si>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</si>
  <si>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</si>
  <si>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</si>
  <si>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</si>
  <si>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</si>
  <si>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</si>
  <si>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</si>
  <si>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</si>
  <si>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</si>
  <si>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</si>
  <si>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</si>
  <si>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</si>
  <si>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</si>
  <si>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</si>
  <si>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</si>
  <si>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</si>
  <si>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</si>
  <si>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</si>
  <si>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</si>
  <si>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</si>
  <si>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</si>
  <si>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</si>
  <si>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</si>
  <si>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</si>
  <si>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</si>
  <si>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</si>
  <si>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</si>
  <si>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</si>
  <si>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</si>
  <si>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</si>
  <si>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</si>
  <si>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</si>
  <si>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</si>
  <si>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</si>
  <si>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</si>
  <si>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</si>
  <si>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</si>
  <si>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</si>
  <si>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</si>
  <si>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</si>
  <si>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</si>
  <si>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</si>
  <si>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</si>
  <si>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</si>
  <si>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</si>
  <si>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</si>
  <si>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</si>
  <si>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</si>
  <si>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</si>
  <si>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</si>
  <si>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</si>
  <si>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</si>
  <si>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</si>
  <si>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</si>
  <si>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</si>
  <si>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</si>
  <si>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</si>
  <si>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</si>
  <si>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</si>
  <si>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</si>
  <si>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</si>
  <si>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</si>
  <si>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</si>
  <si>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</si>
  <si>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</si>
  <si>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</si>
  <si>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</si>
  <si>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</si>
  <si>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</si>
  <si>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</si>
  <si>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</si>
  <si>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</si>
  <si>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</si>
  <si>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</si>
  <si>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</si>
  <si>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</si>
  <si>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</si>
  <si>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</si>
  <si>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</si>
  <si>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</si>
  <si>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</si>
  <si>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</si>
  <si>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</si>
  <si>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</si>
  <si>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</si>
  <si>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</si>
  <si>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</si>
  <si>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</si>
  <si>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</si>
  <si>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</si>
  <si>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</si>
  <si>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</si>
  <si>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</si>
  <si>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</si>
  <si>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</si>
  <si>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</si>
  <si>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</si>
  <si>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</si>
  <si>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</si>
  <si>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</si>
  <si>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</si>
  <si>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</si>
  <si>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</si>
  <si>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</si>
  <si>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</si>
  <si>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</si>
  <si>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</si>
  <si>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</si>
  <si>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</si>
  <si>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</si>
  <si>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</si>
  <si>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</si>
  <si>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</si>
  <si>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</si>
  <si>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</si>
  <si>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</si>
  <si>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</si>
  <si>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</si>
  <si>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</si>
  <si>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</si>
  <si>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</si>
  <si>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</si>
  <si>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</si>
  <si>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</si>
  <si>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</si>
  <si>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</si>
  <si>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</si>
  <si>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</si>
  <si>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</si>
  <si>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</si>
  <si>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</si>
  <si>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</si>
  <si>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</si>
  <si>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</si>
  <si>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</si>
  <si>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</si>
  <si>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</si>
  <si>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</si>
  <si>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</si>
  <si>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</si>
  <si>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</si>
  <si>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</si>
  <si>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</si>
  <si>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</si>
  <si>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</si>
  <si>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</si>
  <si>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</si>
  <si>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</si>
  <si>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</si>
  <si>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</si>
  <si>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</si>
  <si>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</si>
  <si>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</si>
  <si>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</si>
  <si>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</si>
  <si>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</si>
  <si>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</si>
  <si>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</si>
  <si>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</si>
  <si>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</si>
  <si>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</si>
  <si>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</si>
  <si>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</si>
  <si>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</si>
  <si>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</si>
  <si>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</si>
  <si>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</si>
  <si>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</si>
  <si>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</si>
  <si>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</si>
  <si>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</si>
  <si>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</si>
  <si>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</si>
  <si>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</si>
  <si>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</si>
  <si>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</si>
  <si>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</si>
  <si>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</si>
  <si>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</si>
  <si>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</si>
  <si>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</si>
  <si>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</si>
  <si>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</si>
  <si>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</si>
  <si>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</si>
  <si>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</si>
  <si>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</si>
  <si>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</si>
  <si>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</si>
  <si>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</si>
  <si>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</si>
  <si>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</si>
  <si>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</si>
  <si>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</si>
  <si>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</si>
  <si>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</si>
  <si>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</si>
  <si>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</si>
  <si>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</si>
  <si>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</si>
  <si>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</si>
  <si>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</si>
  <si>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</si>
  <si>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</si>
  <si>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</si>
  <si>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</si>
  <si>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</si>
  <si>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</si>
  <si>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</si>
  <si>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</si>
  <si>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</si>
  <si>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</si>
  <si>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</si>
  <si>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</si>
  <si>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</si>
  <si>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</si>
  <si>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</si>
  <si>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</si>
  <si>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</si>
  <si>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</si>
  <si>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</si>
  <si>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</si>
  <si>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</si>
  <si>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</si>
  <si>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</si>
  <si>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</si>
  <si>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</si>
  <si>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</si>
  <si>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</si>
  <si>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</si>
  <si>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</si>
  <si>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</si>
  <si>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</si>
  <si>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</si>
  <si>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</si>
  <si>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</si>
  <si>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</si>
  <si>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</si>
  <si>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</si>
  <si>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</si>
  <si>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</si>
  <si>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</si>
  <si>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</si>
  <si>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</si>
  <si>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</si>
  <si>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</si>
  <si>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</si>
  <si>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</si>
  <si>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</si>
  <si>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</si>
  <si>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</si>
  <si>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</si>
  <si>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</si>
  <si>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</si>
  <si>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</si>
  <si>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</si>
  <si>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</si>
  <si>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</si>
  <si>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</si>
  <si>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</si>
  <si>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</si>
  <si>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</si>
  <si>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</si>
  <si>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</si>
  <si>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</si>
  <si>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</si>
  <si>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</si>
  <si>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</si>
  <si>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</si>
  <si>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</si>
  <si>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</si>
  <si>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</si>
  <si>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</si>
  <si>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</si>
  <si>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</si>
  <si>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</si>
  <si>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</si>
  <si>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</si>
  <si>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</si>
  <si>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</si>
  <si>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</si>
  <si>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</si>
  <si>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</si>
  <si>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</si>
  <si>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</si>
  <si>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</si>
  <si>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</si>
  <si>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</si>
  <si>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</si>
  <si>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</si>
  <si>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</si>
  <si>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</si>
  <si>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</si>
  <si>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</si>
  <si>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</si>
  <si>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</si>
  <si>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</si>
  <si>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</si>
  <si>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</si>
  <si>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</si>
  <si>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</si>
  <si>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</si>
  <si>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</si>
  <si>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</si>
  <si>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</si>
  <si>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</si>
  <si>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</si>
  <si>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</si>
  <si>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</si>
  <si>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</si>
  <si>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</si>
  <si>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</si>
  <si>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</si>
  <si>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</si>
  <si>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</si>
  <si>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</si>
  <si>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</si>
  <si>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</si>
  <si>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</si>
  <si>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</si>
  <si>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</si>
  <si>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</si>
  <si>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</si>
  <si>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</si>
  <si>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</si>
  <si>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</si>
  <si>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</si>
  <si>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</si>
  <si>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</si>
  <si>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</si>
  <si>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</si>
  <si>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</si>
  <si>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</si>
  <si>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</si>
  <si>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</si>
  <si>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</si>
  <si>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</si>
  <si>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</si>
  <si>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</si>
  <si>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</si>
  <si>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</si>
  <si>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</si>
  <si>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</si>
  <si>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</si>
  <si>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</si>
  <si>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</si>
  <si>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</si>
  <si>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</si>
  <si>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</si>
  <si>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</si>
  <si>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</si>
  <si>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</si>
  <si>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</si>
  <si>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</si>
  <si>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</si>
  <si>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</si>
  <si>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</si>
  <si>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</si>
  <si>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</si>
  <si>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</si>
  <si>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</si>
  <si>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</si>
  <si>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</si>
  <si>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</si>
  <si>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</si>
  <si>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</si>
  <si>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</si>
  <si>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</si>
  <si>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</si>
  <si>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</si>
  <si>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</si>
  <si>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</si>
  <si>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</si>
  <si>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</si>
  <si>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</si>
  <si>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</si>
  <si>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</si>
  <si>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</si>
  <si>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</si>
  <si>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</si>
  <si>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</si>
  <si>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</si>
  <si>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</si>
  <si>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</si>
  <si>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</si>
  <si>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</si>
  <si>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</si>
  <si>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</si>
  <si>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</si>
  <si>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</si>
  <si>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</si>
  <si>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</si>
  <si>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</si>
  <si>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</si>
  <si>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</si>
  <si>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</si>
  <si>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</si>
  <si>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</si>
  <si>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</si>
  <si>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</si>
  <si>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</si>
  <si>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</si>
  <si>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</si>
  <si>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</si>
  <si>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</si>
  <si>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</si>
  <si>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</si>
  <si>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</si>
  <si>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</si>
  <si>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</si>
  <si>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</si>
  <si>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</si>
  <si>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</si>
  <si>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</si>
  <si>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</si>
  <si>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</si>
  <si>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</si>
  <si>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</si>
  <si>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</si>
  <si>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</si>
  <si>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</si>
  <si>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</si>
  <si>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</si>
  <si>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</si>
  <si>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</si>
  <si>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</si>
  <si>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</si>
  <si>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</si>
  <si>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</si>
  <si>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</si>
  <si>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</si>
  <si>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</si>
  <si>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</si>
  <si>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</si>
  <si>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</si>
  <si>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</si>
  <si>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</si>
  <si>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</si>
  <si>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</si>
  <si>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</si>
  <si>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</si>
  <si>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</si>
  <si>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</si>
  <si>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</si>
  <si>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</si>
  <si>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</si>
  <si>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</si>
  <si>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</si>
  <si>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</si>
  <si>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</si>
  <si>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</si>
  <si>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</si>
  <si>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</si>
  <si>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</si>
  <si>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</si>
  <si>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</si>
  <si>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</si>
  <si>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</si>
  <si>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</si>
  <si>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</si>
  <si>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</si>
  <si>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</si>
  <si>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</si>
  <si>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</si>
  <si>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</si>
  <si>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</si>
  <si>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</si>
  <si>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</si>
  <si>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</si>
  <si>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</si>
  <si>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</si>
  <si>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</si>
  <si>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</si>
  <si>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</si>
  <si>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</si>
  <si>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</si>
  <si>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</si>
  <si>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</si>
  <si>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</si>
  <si>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</si>
  <si>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</si>
  <si>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</si>
  <si>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</si>
  <si>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</si>
  <si>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</si>
  <si>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</si>
  <si>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</si>
  <si>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</si>
  <si>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</si>
  <si>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</si>
  <si>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</si>
  <si>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</si>
  <si>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</si>
  <si>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</si>
  <si>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</si>
  <si>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</si>
  <si>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</si>
  <si>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</si>
  <si>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</si>
  <si>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</si>
  <si>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</si>
  <si>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</si>
  <si>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</si>
  <si>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</si>
  <si>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</si>
  <si>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</si>
  <si>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</si>
  <si>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</si>
  <si>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</si>
  <si>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</si>
  <si>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</si>
  <si>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</si>
  <si>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</si>
  <si>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</si>
  <si>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</si>
  <si>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</si>
  <si>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</si>
  <si>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</si>
  <si>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</si>
  <si>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</si>
  <si>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</si>
  <si>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</si>
  <si>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</si>
  <si>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</si>
  <si>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</si>
  <si>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</si>
  <si>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</si>
  <si>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</si>
  <si>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</si>
  <si>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</si>
  <si>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</si>
  <si>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</si>
  <si>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</si>
  <si>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</si>
  <si>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</si>
  <si>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</si>
  <si>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</si>
  <si>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</si>
  <si>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</si>
  <si>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</si>
  <si>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</si>
  <si>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</si>
  <si>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</si>
  <si>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</si>
  <si>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</si>
  <si>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</si>
  <si>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</si>
  <si>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</si>
  <si>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</si>
  <si>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</si>
  <si>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</si>
  <si>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</si>
  <si>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</si>
  <si>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</si>
  <si>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</si>
  <si>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</si>
  <si>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</si>
  <si>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</si>
  <si>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</si>
  <si>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</si>
  <si>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</si>
  <si>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</si>
  <si>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</si>
  <si>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</si>
  <si>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</si>
  <si>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</si>
  <si>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</si>
  <si>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</si>
  <si>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</si>
  <si>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</si>
  <si>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</si>
  <si>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</si>
  <si>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</si>
  <si>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</si>
  <si>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</si>
  <si>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</si>
  <si>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</si>
  <si>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</si>
  <si>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</si>
  <si>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</si>
  <si>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</si>
  <si>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</si>
  <si>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</si>
  <si>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</si>
  <si>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</si>
  <si>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</si>
  <si>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</si>
  <si>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</si>
  <si>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</si>
  <si>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</si>
  <si>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</si>
  <si>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</si>
  <si>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</si>
  <si>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</si>
  <si>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</si>
  <si>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</si>
  <si>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</si>
  <si>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</si>
  <si>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</si>
  <si>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</si>
  <si>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</si>
  <si>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</si>
  <si>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</si>
  <si>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</si>
  <si>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</si>
  <si>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</si>
  <si>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</si>
  <si>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</si>
  <si>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</si>
  <si>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</si>
  <si>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</si>
  <si>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</si>
  <si>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</si>
  <si>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</si>
  <si>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</si>
  <si>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</si>
  <si>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</si>
  <si>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</si>
  <si>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</si>
  <si>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</si>
  <si>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</si>
  <si>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</si>
  <si>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</si>
  <si>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</si>
  <si>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</si>
  <si>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</si>
  <si>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</si>
  <si>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</si>
  <si>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</si>
  <si>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</si>
  <si>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</si>
  <si>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</si>
  <si>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</si>
  <si>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</si>
  <si>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</si>
  <si>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</si>
  <si>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</si>
  <si>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</si>
  <si>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</si>
  <si>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</si>
  <si>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</si>
  <si>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</si>
  <si>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</si>
  <si>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</si>
  <si>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</si>
  <si>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</si>
  <si>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</si>
  <si>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</si>
  <si>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</si>
  <si>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</si>
  <si>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</si>
  <si>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</si>
  <si>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</si>
  <si>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</si>
  <si>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</si>
  <si>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</si>
  <si>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</si>
  <si>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</si>
  <si>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</si>
  <si>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</si>
  <si>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</si>
  <si>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</si>
  <si>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</si>
  <si>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</si>
  <si>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</si>
  <si>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</si>
  <si>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</si>
  <si>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</si>
  <si>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</si>
  <si>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</si>
  <si>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</si>
  <si>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</si>
  <si>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</si>
  <si>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</si>
  <si>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</si>
  <si>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</si>
  <si>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</si>
  <si>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</si>
  <si>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</si>
  <si>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</si>
  <si>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</si>
  <si>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</si>
  <si>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</si>
  <si>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</si>
  <si>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</si>
  <si>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</si>
  <si>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</si>
  <si>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</si>
  <si>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</si>
  <si>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</si>
  <si>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</si>
  <si>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</si>
  <si>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</si>
  <si>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</si>
  <si>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</si>
  <si>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</si>
  <si>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</si>
  <si>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</si>
  <si>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</si>
  <si>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</si>
  <si>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</si>
  <si>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</si>
  <si>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</si>
  <si>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</si>
  <si>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</si>
  <si>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</si>
  <si>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</si>
  <si>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</si>
  <si>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</si>
  <si>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</si>
  <si>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</si>
  <si>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</si>
  <si>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</si>
  <si>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</si>
  <si>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</si>
  <si>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</si>
  <si>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</si>
  <si>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</si>
  <si>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</si>
  <si>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</si>
  <si>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</si>
  <si>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</si>
  <si>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</si>
  <si>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</si>
  <si>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</si>
  <si>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</si>
  <si>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</si>
  <si>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</si>
  <si>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</si>
  <si>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</si>
  <si>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</si>
  <si>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</si>
  <si>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</si>
  <si>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</si>
  <si>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</si>
  <si>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</si>
  <si>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</si>
  <si>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</si>
  <si>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</si>
  <si>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</si>
  <si>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</si>
  <si>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</si>
  <si>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</si>
  <si>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</si>
  <si>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</si>
  <si>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</si>
  <si>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</si>
  <si>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</si>
  <si>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</si>
  <si>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</si>
  <si>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</si>
  <si>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</si>
  <si>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</si>
  <si>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</si>
  <si>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</si>
  <si>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</si>
  <si>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</si>
  <si>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</si>
  <si>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</si>
  <si>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</si>
  <si>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</si>
  <si>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</si>
  <si>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</si>
  <si>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</si>
  <si>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</si>
  <si>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</si>
  <si>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</si>
  <si>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</si>
  <si>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</si>
  <si>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</si>
  <si>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</si>
  <si>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</si>
  <si>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</si>
  <si>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</si>
  <si>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</si>
  <si>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</si>
  <si>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</si>
  <si>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</si>
  <si>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</si>
  <si>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</si>
  <si>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</si>
  <si>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</si>
  <si>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</si>
  <si>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</si>
  <si>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</si>
  <si>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</si>
  <si>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</si>
  <si>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</si>
  <si>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</si>
  <si>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</si>
  <si>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</si>
  <si>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</si>
  <si>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</si>
  <si>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</si>
  <si>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</si>
  <si>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</si>
  <si>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</si>
  <si>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</si>
  <si>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</si>
  <si>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</si>
  <si>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</si>
  <si>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</si>
  <si>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</si>
  <si>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</si>
  <si>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</si>
  <si>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</si>
  <si>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</si>
  <si>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</si>
  <si>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</si>
  <si>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</si>
  <si>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</si>
  <si>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</si>
  <si>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</si>
  <si>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</si>
  <si>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</si>
  <si>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</si>
  <si>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</si>
  <si>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</si>
  <si>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</si>
  <si>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</si>
  <si>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</si>
  <si>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</si>
  <si>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</si>
  <si>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</si>
  <si>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</si>
  <si>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</si>
  <si>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</si>
  <si>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</si>
  <si>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</si>
  <si>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</si>
  <si>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</si>
  <si>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</si>
  <si>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</si>
  <si>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</si>
  <si>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</si>
  <si>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</si>
  <si>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</si>
  <si>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</si>
  <si>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</si>
  <si>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</si>
  <si>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</si>
  <si>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</si>
  <si>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</si>
  <si>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</si>
  <si>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</si>
  <si>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</si>
  <si>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</si>
  <si>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</si>
  <si>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</si>
  <si>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</si>
  <si>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</si>
  <si>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</si>
  <si>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</si>
  <si>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</si>
  <si>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</si>
  <si>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</si>
  <si>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</si>
  <si>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</si>
  <si>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</si>
  <si>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</si>
  <si>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</si>
  <si>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</si>
  <si>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</si>
  <si>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</si>
  <si>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</si>
  <si>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</si>
  <si>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</si>
  <si>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</si>
  <si>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</si>
  <si>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</si>
  <si>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</si>
  <si>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</si>
  <si>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</si>
  <si>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</si>
  <si>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</si>
  <si>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</si>
  <si>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</si>
  <si>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</si>
  <si>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</si>
  <si>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</si>
  <si>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</si>
  <si>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</si>
  <si>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</si>
  <si>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</si>
  <si>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</si>
  <si>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</si>
  <si>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</si>
  <si>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</si>
  <si>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</si>
  <si>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</si>
  <si>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</si>
  <si>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</si>
  <si>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</si>
  <si>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</si>
  <si>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</si>
  <si>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</si>
  <si>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</si>
  <si>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</si>
  <si>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</si>
  <si>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</si>
  <si>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</si>
  <si>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</si>
  <si>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</si>
  <si>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</si>
  <si>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</si>
  <si>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</si>
  <si>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</si>
  <si>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</si>
  <si>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</si>
  <si>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</si>
  <si>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</si>
  <si>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</si>
  <si>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</si>
  <si>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</si>
  <si>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</si>
  <si>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</si>
  <si>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</si>
  <si>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</si>
  <si>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</si>
  <si>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</si>
  <si>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</si>
  <si>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</si>
  <si>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</si>
  <si>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</si>
  <si>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</si>
  <si>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</si>
  <si>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</si>
  <si>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</si>
  <si>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</si>
  <si>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</si>
  <si>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</si>
  <si>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</si>
  <si>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</si>
  <si>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</si>
  <si>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</si>
  <si>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</si>
  <si>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</si>
  <si>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</si>
  <si>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</si>
  <si>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</si>
  <si>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</si>
  <si>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</si>
  <si>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</si>
  <si>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</si>
  <si>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</si>
  <si>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</si>
  <si>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</si>
  <si>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</si>
  <si>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</si>
  <si>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</si>
  <si>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</si>
  <si>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</si>
  <si>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</si>
  <si>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</si>
  <si>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</si>
  <si>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</si>
  <si>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</si>
  <si>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</si>
  <si>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</si>
  <si>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</si>
  <si>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</si>
  <si>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</si>
  <si>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</si>
  <si>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</si>
  <si>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</si>
  <si>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</si>
  <si>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</si>
  <si>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</si>
  <si>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</si>
  <si>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</si>
  <si>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</si>
  <si>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</si>
  <si>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</si>
  <si>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</si>
  <si>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</si>
  <si>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</si>
  <si>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</si>
  <si>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</si>
  <si>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</si>
  <si>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</si>
  <si>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</si>
  <si>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</si>
  <si>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</si>
  <si>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</si>
  <si>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</si>
  <si>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</si>
  <si>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</si>
  <si>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</si>
  <si>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</si>
  <si>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</si>
  <si>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</si>
  <si>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</si>
  <si>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</si>
  <si>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</si>
  <si>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</si>
  <si>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</si>
  <si>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</si>
  <si>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</si>
  <si>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</si>
  <si>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</si>
  <si>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</si>
  <si>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</si>
  <si>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</si>
  <si>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</si>
  <si>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</si>
  <si>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</si>
  <si>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</si>
  <si>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</si>
  <si>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</si>
  <si>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</si>
  <si>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</si>
  <si>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</si>
  <si>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</si>
  <si>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</si>
  <si>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</si>
  <si>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</si>
  <si>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</si>
  <si>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</si>
  <si>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</si>
  <si>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</si>
  <si>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</si>
  <si>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</si>
  <si>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</si>
  <si>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</si>
  <si>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</si>
  <si>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</si>
  <si>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</si>
  <si>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</si>
  <si>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</si>
  <si>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</si>
  <si>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</si>
  <si>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</si>
  <si>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</si>
  <si>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</si>
  <si>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</si>
  <si>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</si>
  <si>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</si>
  <si>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</si>
  <si>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</si>
  <si>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</si>
  <si>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</si>
  <si>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</si>
  <si>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</si>
  <si>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</si>
  <si>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</si>
  <si>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</si>
  <si>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</si>
  <si>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</si>
  <si>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</si>
  <si>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</si>
  <si>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</si>
  <si>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</si>
  <si>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</si>
  <si>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</si>
  <si>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</si>
  <si>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</si>
  <si>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</si>
  <si>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</si>
  <si>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</si>
  <si>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</si>
  <si>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</si>
  <si>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</si>
  <si>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</si>
  <si>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</si>
  <si>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</si>
  <si>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</si>
  <si>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</si>
  <si>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</si>
  <si>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</si>
  <si>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</si>
  <si>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</si>
  <si>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</si>
  <si>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</si>
  <si>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</si>
  <si>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</si>
  <si>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</si>
  <si>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</si>
  <si>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</si>
  <si>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</si>
  <si>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</si>
  <si>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</si>
  <si>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</si>
  <si>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</si>
  <si>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</si>
  <si>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</si>
  <si>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</si>
  <si>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</si>
  <si>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</si>
  <si>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</si>
  <si>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</si>
  <si>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</si>
  <si>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</si>
  <si>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</si>
  <si>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</si>
  <si>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</si>
  <si>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</si>
  <si>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</si>
  <si>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</si>
  <si>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</si>
  <si>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</si>
  <si>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</si>
  <si>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</si>
  <si>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</si>
  <si>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</si>
  <si>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</si>
  <si>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</si>
  <si>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</si>
  <si>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</si>
  <si>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</si>
  <si>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</si>
  <si>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</si>
  <si>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</si>
  <si>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</si>
  <si>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</si>
  <si>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</si>
  <si>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</si>
  <si>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</si>
  <si>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</si>
  <si>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</si>
  <si>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</si>
  <si>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</si>
  <si>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</si>
  <si>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</si>
  <si>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</si>
  <si>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</si>
  <si>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</si>
  <si>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</si>
  <si>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</si>
  <si>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</si>
  <si>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</si>
  <si>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</si>
  <si>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</si>
  <si>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</si>
  <si>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</si>
  <si>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</si>
  <si>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</si>
  <si>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</si>
  <si>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</si>
  <si>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</si>
  <si>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</si>
  <si>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</si>
  <si>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</si>
  <si>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</si>
  <si>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</si>
  <si>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</si>
  <si>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</si>
  <si>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</si>
  <si>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</si>
  <si>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</si>
  <si>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</si>
  <si>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</si>
  <si>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</si>
  <si>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</si>
  <si>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</si>
  <si>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</si>
  <si>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</si>
  <si>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</si>
  <si>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</si>
  <si>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</si>
  <si>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</si>
  <si>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</si>
  <si>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</si>
  <si>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</si>
  <si>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</si>
  <si>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</si>
  <si>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</si>
  <si>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</si>
  <si>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</si>
  <si>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</si>
  <si>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</si>
  <si>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</si>
  <si>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</si>
  <si>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</si>
  <si>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</si>
  <si>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</si>
  <si>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</si>
  <si>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</si>
  <si>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</si>
  <si>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</si>
  <si>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</si>
  <si>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</si>
  <si>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</si>
  <si>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</si>
  <si>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</si>
  <si>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</si>
  <si>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</si>
  <si>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</si>
  <si>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</si>
  <si>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</si>
  <si>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</si>
  <si>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</si>
  <si>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</si>
  <si>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</si>
  <si>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</si>
  <si>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</si>
  <si>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</si>
  <si>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</si>
  <si>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</si>
  <si>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</si>
  <si>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</si>
  <si>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</si>
  <si>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</si>
  <si>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</si>
  <si>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</si>
  <si>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</si>
  <si>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</si>
  <si>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</si>
  <si>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</si>
  <si>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</si>
  <si>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</si>
  <si>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</si>
  <si>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</si>
  <si>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</si>
  <si>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</si>
  <si>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</si>
  <si>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</si>
  <si>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</si>
  <si>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</si>
  <si>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</si>
  <si>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</si>
  <si>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</si>
  <si>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</si>
  <si>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</si>
  <si>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</si>
  <si>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</si>
  <si>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</si>
  <si>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</si>
  <si>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</si>
  <si>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</si>
  <si>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</si>
  <si>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</si>
  <si>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</si>
  <si>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</si>
  <si>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</si>
  <si>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</si>
  <si>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</si>
  <si>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</si>
  <si>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</si>
  <si>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</si>
  <si>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</si>
  <si>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</si>
  <si>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</si>
  <si>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</si>
  <si>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</si>
  <si>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</si>
  <si>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</si>
  <si>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</si>
  <si>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</si>
  <si>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</si>
  <si>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</si>
  <si>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</si>
  <si>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</si>
  <si>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</si>
  <si>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</si>
  <si>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</si>
  <si>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</si>
  <si>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</si>
  <si>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</si>
  <si>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</si>
  <si>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</si>
  <si>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</si>
  <si>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</si>
  <si>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</si>
  <si>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</si>
  <si>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</si>
  <si>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</si>
  <si>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</si>
  <si>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</si>
  <si>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</si>
  <si>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</si>
  <si>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</si>
  <si>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</si>
  <si>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</si>
  <si>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</si>
  <si>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</si>
  <si>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</si>
  <si>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</si>
  <si>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</si>
  <si>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</si>
  <si>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</si>
  <si>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</si>
  <si>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</si>
  <si>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</si>
  <si>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</si>
  <si>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</si>
  <si>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</si>
  <si>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</si>
  <si>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</si>
  <si>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</si>
  <si>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</si>
  <si>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</si>
  <si>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</si>
  <si>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</si>
  <si>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</si>
  <si>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</si>
  <si>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</si>
  <si>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</si>
  <si>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</si>
  <si>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</si>
  <si>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</si>
  <si>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</si>
  <si>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</si>
  <si>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</si>
  <si>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</si>
  <si>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</si>
  <si>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</si>
  <si>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</si>
  <si>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</si>
  <si>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</si>
  <si>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</si>
  <si>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</si>
  <si>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</si>
  <si>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</si>
  <si>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</si>
  <si>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</si>
  <si>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</si>
  <si>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</si>
  <si>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</si>
  <si>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</si>
  <si>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</si>
  <si>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</si>
  <si>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</si>
  <si>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</si>
  <si>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</si>
  <si>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</si>
  <si>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</si>
  <si>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</si>
  <si>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</si>
  <si>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</si>
  <si>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</si>
  <si>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</si>
  <si>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</si>
  <si>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</si>
  <si>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</si>
  <si>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</si>
  <si>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</si>
  <si>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</si>
  <si>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</si>
  <si>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</si>
  <si>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</si>
  <si>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</si>
  <si>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</si>
  <si>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</si>
  <si>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</si>
  <si>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</si>
  <si>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</si>
  <si>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</si>
  <si>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</si>
  <si>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</si>
  <si>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</si>
  <si>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</si>
  <si>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</si>
  <si>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</si>
  <si>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</si>
  <si>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</si>
  <si>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</si>
  <si>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</si>
  <si>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</si>
  <si>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</si>
  <si>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</si>
  <si>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</si>
  <si>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</si>
  <si>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</si>
  <si>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</si>
  <si>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</si>
  <si>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</si>
  <si>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</si>
  <si>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</si>
  <si>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</si>
  <si>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</si>
  <si>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</si>
  <si>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</si>
  <si>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</si>
  <si>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</si>
  <si>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</si>
  <si>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</si>
  <si>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</si>
  <si>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</si>
  <si>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</si>
  <si>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</si>
  <si>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</si>
  <si>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</si>
  <si>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</si>
  <si>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</si>
  <si>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</si>
  <si>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</si>
  <si>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</si>
  <si>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</si>
  <si>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</si>
  <si>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</si>
  <si>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</si>
  <si>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</si>
  <si>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</si>
  <si>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</si>
  <si>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</si>
  <si>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</si>
  <si>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</si>
  <si>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</si>
  <si>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</si>
  <si>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</si>
  <si>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</si>
  <si>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</si>
  <si>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</si>
  <si>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</si>
  <si>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</si>
  <si>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</si>
  <si>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</si>
  <si>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</si>
  <si>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</si>
  <si>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</si>
  <si>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</si>
  <si>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</si>
  <si>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</si>
  <si>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</si>
  <si>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</si>
  <si>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</si>
  <si>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</si>
  <si>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</si>
  <si>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</si>
  <si>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</si>
  <si>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</si>
  <si>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</si>
  <si>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</si>
  <si>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</si>
  <si>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</si>
  <si>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</si>
  <si>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</si>
  <si>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</si>
  <si>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</si>
  <si>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</si>
  <si>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</si>
  <si>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</si>
  <si>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</si>
  <si>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</si>
  <si>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</si>
  <si>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</si>
  <si>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</si>
  <si>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</si>
  <si>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</si>
  <si>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</si>
  <si>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</si>
  <si>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</si>
  <si>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</si>
  <si>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</si>
  <si>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</si>
  <si>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</si>
  <si>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</si>
  <si>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</si>
  <si>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</si>
  <si>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</si>
  <si>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</si>
  <si>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</si>
  <si>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</si>
  <si>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</si>
  <si>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</si>
  <si>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</si>
  <si>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</si>
  <si>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</si>
  <si>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</si>
  <si>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</si>
  <si>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</si>
  <si>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</si>
  <si>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</si>
  <si>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</si>
  <si>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</si>
  <si>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</si>
  <si>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</si>
  <si>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</si>
  <si>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</si>
  <si>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</si>
  <si>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</si>
  <si>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</si>
  <si>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</si>
  <si>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</si>
  <si>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</si>
  <si>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</si>
  <si>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</si>
  <si>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</si>
  <si>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</si>
  <si>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</si>
  <si>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</si>
  <si>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</si>
  <si>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</si>
  <si>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</si>
  <si>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</si>
  <si>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</si>
  <si>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</si>
  <si>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</si>
  <si>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</si>
  <si>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</si>
  <si>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</si>
  <si>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</si>
  <si>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</si>
  <si>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</si>
  <si>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</si>
  <si>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</si>
  <si>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</si>
  <si>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</si>
  <si>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</si>
  <si>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</si>
  <si>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</si>
  <si>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</si>
  <si>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</si>
  <si>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</si>
  <si>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</si>
  <si>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</si>
  <si>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</si>
  <si>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</si>
  <si>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</si>
  <si>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</si>
  <si>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</si>
  <si>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</si>
  <si>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</si>
  <si>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</si>
  <si>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</si>
  <si>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</si>
  <si>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</si>
  <si>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</si>
  <si>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</si>
  <si>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</si>
  <si>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</si>
  <si>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</si>
  <si>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</si>
  <si>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</si>
  <si>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</si>
  <si>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</si>
  <si>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</si>
  <si>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</si>
  <si>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</si>
  <si>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</si>
  <si>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</si>
  <si>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</si>
  <si>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</si>
  <si>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</si>
  <si>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</si>
  <si>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</si>
  <si>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</si>
  <si>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</si>
  <si>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</si>
  <si>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</si>
  <si>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</si>
  <si>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</si>
  <si>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</si>
  <si>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</si>
  <si>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</si>
  <si>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</si>
  <si>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</si>
  <si>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</si>
  <si>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</si>
  <si>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</si>
  <si>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</si>
  <si>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</si>
  <si>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</si>
  <si>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</si>
  <si>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</si>
  <si>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</si>
  <si>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</si>
  <si>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</si>
  <si>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</si>
  <si>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</si>
  <si>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</si>
  <si>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</si>
  <si>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</si>
  <si>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</si>
  <si>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</si>
  <si>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</si>
  <si>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</si>
  <si>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</si>
  <si>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</si>
  <si>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</si>
  <si>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</si>
  <si>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</si>
  <si>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</si>
  <si>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</si>
  <si>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</si>
  <si>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</si>
  <si>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</si>
  <si>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</si>
  <si>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</si>
  <si>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</si>
  <si>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</si>
  <si>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</si>
  <si>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</si>
  <si>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</si>
  <si>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</si>
  <si>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</si>
  <si>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</si>
  <si>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</si>
  <si>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</si>
  <si>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</si>
  <si>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</si>
  <si>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</si>
  <si>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</si>
  <si>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</si>
  <si>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</si>
  <si>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</si>
  <si>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</si>
  <si>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</si>
  <si>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</si>
  <si>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</si>
  <si>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</si>
  <si>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</si>
  <si>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</si>
  <si>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</si>
  <si>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</si>
  <si>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</si>
  <si>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</si>
  <si>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</si>
  <si>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</si>
  <si>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</si>
  <si>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</si>
  <si>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</si>
  <si>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</si>
  <si>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</si>
  <si>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</si>
  <si>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</si>
  <si>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</si>
  <si>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</si>
  <si>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</si>
  <si>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</si>
  <si>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</si>
  <si>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</si>
  <si>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</si>
  <si>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</si>
  <si>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</si>
  <si>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</si>
  <si>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</si>
  <si>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</si>
  <si>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</si>
  <si>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</si>
  <si>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</si>
  <si>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</si>
  <si>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</si>
  <si>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</si>
  <si>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</si>
  <si>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</si>
  <si>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</si>
  <si>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</si>
  <si>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</si>
  <si>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</si>
  <si>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</si>
  <si>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</si>
  <si>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</si>
  <si>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</si>
  <si>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</si>
  <si>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</si>
  <si>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</si>
  <si>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</si>
  <si>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</si>
  <si>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</si>
  <si>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</si>
  <si>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</si>
  <si>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</si>
  <si>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</si>
  <si>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</si>
  <si>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</si>
  <si>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</si>
  <si>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</si>
  <si>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</si>
  <si>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</si>
  <si>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</si>
  <si>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</si>
  <si>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</si>
  <si>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</si>
  <si>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</si>
  <si>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</si>
  <si>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</si>
  <si>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</si>
  <si>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</si>
  <si>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</si>
  <si>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</si>
  <si>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</si>
  <si>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</si>
  <si>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</si>
  <si>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</si>
  <si>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</si>
  <si>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</si>
  <si>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</si>
  <si>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</si>
  <si>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</si>
  <si>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</si>
  <si>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</si>
  <si>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</si>
  <si>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</si>
  <si>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</si>
  <si>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</si>
  <si>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</si>
  <si>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</si>
  <si>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</si>
  <si>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</si>
  <si>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</si>
  <si>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</si>
  <si>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</si>
  <si>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</si>
  <si>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</si>
  <si>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</si>
  <si>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</si>
  <si>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</si>
  <si>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</si>
  <si>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</si>
  <si>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</si>
  <si>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</si>
  <si>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</si>
  <si>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</si>
  <si>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</si>
  <si>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</si>
  <si>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</si>
  <si>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</si>
  <si>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</si>
  <si>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</si>
  <si>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</si>
  <si>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</si>
  <si>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</si>
  <si>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</si>
  <si>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</si>
  <si>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</si>
  <si>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</si>
  <si>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</si>
  <si>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</si>
  <si>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</si>
  <si>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</si>
  <si>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</si>
  <si>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</si>
  <si>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</si>
  <si>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</si>
  <si>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</si>
  <si>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</si>
  <si>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</si>
  <si>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</si>
  <si>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</si>
  <si>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</si>
  <si>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</si>
  <si>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</si>
  <si>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</si>
  <si>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</si>
  <si>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</si>
  <si>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</si>
  <si>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</si>
  <si>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</si>
  <si>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</si>
  <si>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</si>
  <si>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</si>
  <si>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</si>
  <si>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</si>
  <si>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</si>
  <si>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</si>
  <si>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</si>
  <si>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</si>
  <si>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</si>
  <si>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</si>
  <si>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</si>
  <si>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</si>
  <si>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</si>
  <si>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</si>
  <si>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</si>
  <si>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</si>
  <si>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</si>
  <si>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</si>
  <si>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</si>
  <si>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</si>
  <si>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</si>
  <si>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</si>
  <si>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</si>
  <si>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</si>
  <si>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</si>
  <si>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</si>
  <si>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</si>
  <si>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</si>
  <si>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</si>
  <si>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</si>
  <si>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</si>
  <si>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</si>
  <si>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</si>
  <si>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</si>
  <si>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</si>
  <si>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</si>
  <si>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</si>
  <si>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</si>
  <si>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</si>
  <si>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</si>
  <si>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</si>
  <si>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</si>
  <si>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</si>
  <si>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</si>
  <si>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</si>
  <si>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</si>
  <si>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</si>
  <si>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</si>
  <si>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</si>
  <si>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</si>
  <si>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</si>
  <si>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</si>
  <si>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</si>
  <si>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</si>
  <si>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</si>
  <si>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</si>
  <si>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</si>
  <si>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</si>
  <si>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</si>
  <si>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</si>
  <si>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</si>
  <si>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</si>
  <si>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</si>
  <si>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</si>
  <si>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</si>
  <si>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</si>
  <si>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</si>
  <si>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</si>
  <si>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</si>
  <si>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</si>
  <si>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</si>
  <si>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</si>
  <si>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</si>
  <si>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</si>
  <si>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</si>
  <si>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</si>
  <si>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</si>
  <si>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</si>
  <si>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</si>
  <si>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</si>
  <si>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</si>
  <si>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</si>
  <si>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</si>
  <si>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</si>
  <si>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</si>
  <si>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</si>
  <si>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</si>
  <si>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</si>
  <si>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</si>
  <si>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</si>
  <si>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</si>
  <si>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</si>
  <si>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</si>
  <si>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</si>
  <si>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</si>
  <si>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</si>
  <si>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</si>
  <si>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</si>
  <si>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</si>
  <si>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</si>
  <si>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</si>
  <si>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</si>
  <si>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</si>
  <si>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</si>
  <si>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</si>
  <si>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</si>
  <si>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</si>
  <si>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</si>
  <si>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</si>
  <si>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</si>
  <si>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</si>
  <si>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</si>
  <si>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</si>
  <si>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</si>
  <si>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</si>
  <si>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</si>
  <si>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</si>
  <si>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</si>
  <si>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</si>
  <si>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</si>
  <si>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</si>
  <si>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</si>
  <si>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</si>
  <si>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</si>
  <si>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</si>
  <si>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</si>
  <si>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</si>
  <si>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</si>
  <si>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</si>
  <si>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</si>
  <si>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</si>
  <si>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</si>
  <si>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</si>
  <si>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</si>
  <si>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</si>
  <si>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</si>
  <si>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</si>
  <si>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</si>
  <si>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</si>
  <si>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</si>
  <si>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</si>
  <si>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</si>
  <si>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</si>
  <si>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</si>
  <si>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</si>
  <si>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</si>
  <si>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</si>
  <si>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</si>
  <si>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</si>
  <si>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</si>
  <si>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</si>
  <si>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</si>
  <si>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</si>
  <si>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</si>
  <si>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</si>
  <si>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</si>
  <si>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</si>
  <si>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</si>
  <si>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</si>
  <si>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</si>
  <si>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</si>
  <si>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</si>
  <si>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</si>
  <si>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</si>
  <si>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</si>
  <si>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</si>
  <si>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</si>
  <si>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</si>
  <si>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</si>
  <si>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</si>
  <si>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</si>
  <si>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</si>
  <si>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</si>
  <si>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</si>
  <si>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</si>
  <si>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</si>
  <si>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</si>
  <si>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</si>
  <si>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</si>
  <si>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</si>
  <si>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</si>
  <si>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</si>
  <si>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</si>
  <si>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</si>
  <si>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</si>
  <si>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</si>
  <si>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</si>
  <si>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</si>
  <si>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</si>
  <si>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</si>
  <si>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</si>
  <si>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</si>
  <si>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</si>
  <si>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</si>
  <si>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</si>
  <si>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</si>
  <si>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</si>
  <si>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</si>
  <si>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</si>
  <si>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</si>
  <si>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</si>
  <si>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</si>
  <si>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</si>
  <si>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</si>
  <si>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</si>
  <si>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</si>
  <si>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</si>
  <si>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</si>
  <si>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</si>
  <si>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</si>
  <si>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</si>
  <si>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</si>
  <si>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</si>
  <si>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</si>
  <si>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</si>
  <si>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</si>
  <si>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</si>
  <si>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</si>
  <si>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</si>
  <si>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</si>
  <si>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</si>
  <si>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</si>
  <si>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</si>
  <si>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</si>
  <si>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</si>
  <si>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</si>
  <si>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</si>
  <si>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</si>
  <si>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</si>
  <si>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</si>
  <si>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</si>
  <si>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</si>
  <si>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</si>
  <si>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</si>
  <si>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</si>
  <si>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</si>
  <si>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</si>
  <si>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</si>
  <si>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</si>
  <si>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</si>
  <si>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</si>
  <si>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</si>
  <si>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</si>
  <si>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</si>
  <si>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</si>
  <si>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</si>
  <si>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</si>
  <si>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</si>
  <si>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</si>
  <si>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</si>
  <si>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</si>
  <si>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</si>
  <si>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</si>
  <si>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</si>
  <si>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</si>
  <si>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</si>
  <si>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</si>
  <si>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</si>
  <si>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</si>
  <si>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</si>
  <si>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</si>
  <si>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</si>
  <si>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</si>
  <si>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</si>
  <si>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</si>
  <si>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</si>
  <si>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</si>
  <si>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</si>
  <si>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</si>
  <si>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</si>
  <si>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</si>
  <si>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</si>
  <si>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</si>
  <si>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</si>
  <si>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</si>
  <si>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</si>
  <si>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</si>
  <si>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</si>
  <si>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</si>
  <si>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</si>
  <si>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</si>
  <si>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</si>
  <si>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</si>
  <si>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</si>
  <si>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</si>
  <si>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</si>
  <si>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</si>
  <si>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</si>
  <si>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</si>
  <si>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</si>
  <si>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</si>
  <si>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</si>
  <si>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</si>
  <si>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</si>
  <si>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</si>
  <si>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</si>
  <si>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</si>
  <si>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</si>
  <si>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</si>
  <si>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</si>
  <si>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</si>
  <si>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</si>
  <si>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</si>
  <si>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</si>
  <si>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</si>
  <si>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</si>
  <si>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</si>
  <si>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</si>
  <si>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</si>
  <si>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</si>
  <si>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</si>
  <si>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</si>
  <si>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</si>
  <si>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</si>
  <si>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</si>
  <si>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</si>
  <si>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</si>
  <si>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</si>
  <si>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</si>
  <si>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</si>
  <si>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</si>
  <si>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</si>
  <si>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</si>
  <si>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</si>
  <si>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</si>
  <si>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</si>
  <si>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</si>
  <si>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</si>
  <si>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</si>
  <si>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</si>
  <si>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</si>
  <si>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</si>
  <si>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</si>
  <si>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</si>
  <si>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</si>
  <si>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</si>
  <si>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</si>
  <si>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</si>
  <si>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</si>
  <si>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</si>
  <si>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</si>
  <si>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</si>
  <si>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</si>
  <si>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</si>
  <si>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</si>
  <si>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</si>
  <si>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</si>
  <si>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</si>
  <si>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</si>
  <si>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</si>
  <si>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</si>
  <si>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</si>
  <si>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</si>
  <si>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</si>
  <si>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</si>
  <si>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</si>
  <si>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</si>
  <si>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</si>
  <si>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</si>
  <si>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</si>
  <si>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</si>
  <si>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</si>
  <si>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</si>
  <si>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</si>
  <si>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</si>
  <si>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</si>
  <si>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</si>
  <si>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</si>
  <si>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</si>
  <si>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</si>
  <si>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</si>
  <si>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</si>
  <si>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</si>
  <si>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</si>
  <si>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</si>
  <si>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</si>
  <si>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</si>
  <si>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</si>
  <si>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</si>
  <si>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</si>
  <si>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</si>
  <si>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</si>
  <si>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</si>
  <si>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</si>
  <si>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</si>
  <si>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</si>
  <si>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</si>
  <si>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</si>
  <si>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</si>
  <si>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</si>
  <si>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</si>
  <si>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</si>
  <si>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</si>
  <si>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</si>
  <si>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</si>
  <si>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</si>
  <si>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</si>
  <si>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</si>
  <si>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</si>
  <si>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</si>
  <si>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</si>
  <si>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</si>
  <si>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</si>
  <si>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</si>
  <si>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</si>
  <si>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</si>
  <si>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</si>
  <si>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</si>
  <si>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</si>
  <si>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</si>
  <si>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</si>
  <si>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</si>
  <si>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</si>
  <si>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</si>
  <si>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</si>
  <si>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</si>
  <si>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</si>
  <si>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</si>
  <si>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</si>
  <si>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</si>
  <si>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</si>
  <si>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</si>
  <si>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</si>
  <si>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</si>
  <si>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</si>
  <si>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</si>
  <si>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</si>
  <si>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</si>
  <si>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</si>
  <si>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</si>
  <si>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</si>
  <si>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</si>
  <si>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</si>
  <si>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</si>
  <si>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</si>
  <si>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</si>
  <si>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</si>
  <si>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</si>
  <si>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</si>
  <si>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</si>
  <si>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</si>
  <si>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</si>
  <si>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</si>
  <si>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</si>
  <si>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</si>
  <si>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</si>
  <si>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</si>
  <si>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</si>
  <si>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</si>
  <si>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</si>
  <si>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</si>
  <si>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</si>
  <si>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</si>
  <si>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</si>
  <si>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</si>
  <si>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</si>
  <si>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</si>
  <si>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</si>
  <si>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</si>
  <si>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</si>
  <si>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</si>
  <si>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</si>
  <si>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</si>
  <si>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</si>
  <si>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</si>
  <si>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</si>
  <si>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</si>
  <si>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</si>
  <si>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</si>
  <si>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</si>
  <si>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</si>
  <si>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</si>
  <si>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</si>
  <si>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</si>
  <si>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</si>
  <si>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</si>
  <si>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</si>
  <si>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</si>
  <si>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</si>
  <si>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</si>
  <si>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</si>
  <si>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</si>
  <si>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</si>
  <si>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</si>
  <si>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</si>
  <si>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</si>
  <si>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</si>
  <si>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</si>
  <si>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</si>
  <si>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</si>
  <si>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</si>
  <si>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</si>
  <si>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</si>
  <si>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</si>
  <si>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</si>
  <si>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</si>
  <si>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</si>
  <si>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</si>
  <si>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</si>
  <si>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</si>
  <si>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</si>
  <si>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</si>
  <si>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</si>
  <si>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</si>
  <si>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</si>
  <si>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</si>
  <si>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</si>
  <si>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</si>
  <si>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</si>
  <si>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</si>
  <si>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</si>
  <si>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</si>
  <si>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</si>
  <si>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</si>
  <si>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</si>
  <si>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</si>
  <si>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</si>
  <si>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</si>
  <si>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</si>
  <si>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</si>
  <si>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</si>
  <si>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</si>
  <si>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</si>
  <si>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</si>
  <si>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</si>
  <si>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</si>
  <si>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</si>
  <si>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</si>
  <si>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</si>
  <si>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</si>
  <si>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</si>
  <si>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</si>
  <si>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</si>
  <si>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</si>
  <si>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</si>
  <si>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</si>
  <si>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</si>
  <si>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</si>
  <si>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</si>
  <si>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</si>
  <si>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</si>
  <si>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</si>
  <si>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</si>
  <si>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</si>
  <si>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</si>
  <si>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</si>
  <si>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</si>
  <si>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</si>
  <si>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</si>
  <si>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</si>
  <si>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</si>
  <si>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</si>
  <si>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</si>
  <si>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</si>
  <si>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</si>
  <si>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</si>
  <si>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</si>
  <si>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</si>
  <si>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</si>
  <si>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</si>
  <si>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</si>
  <si>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</si>
  <si>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</si>
  <si>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</si>
  <si>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</si>
  <si>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</si>
  <si>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</si>
  <si>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</si>
  <si>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</si>
  <si>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</si>
  <si>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</si>
  <si>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</si>
  <si>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</si>
  <si>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</si>
  <si>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</si>
  <si>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</si>
  <si>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</si>
  <si>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</si>
  <si>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</si>
  <si>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</si>
  <si>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</si>
  <si>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</si>
  <si>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</si>
  <si>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</si>
  <si>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</si>
  <si>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</si>
  <si>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</si>
  <si>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</si>
  <si>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</si>
  <si>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</si>
  <si>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</si>
  <si>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</si>
  <si>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</si>
  <si>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</si>
  <si>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</si>
  <si>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</si>
  <si>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</si>
  <si>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</si>
  <si>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</si>
  <si>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</si>
  <si>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</si>
  <si>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</si>
  <si>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</si>
  <si>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</si>
  <si>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</si>
  <si>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</si>
  <si>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</si>
  <si>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</si>
  <si>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</si>
  <si>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</si>
  <si>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</si>
  <si>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</si>
  <si>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</si>
  <si>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</si>
  <si>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</si>
  <si>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</si>
  <si>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</si>
  <si>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</si>
  <si>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</si>
  <si>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</si>
  <si>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</si>
  <si>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</si>
  <si>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</si>
  <si>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</si>
  <si>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</si>
  <si>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</si>
  <si>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</si>
  <si>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</si>
  <si>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</si>
  <si>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</si>
  <si>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</si>
  <si>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</si>
  <si>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</si>
  <si>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</si>
  <si>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</si>
  <si>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</si>
  <si>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</si>
  <si>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</si>
  <si>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</si>
  <si>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</si>
  <si>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</si>
  <si>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</si>
  <si>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</si>
  <si>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</si>
  <si>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</si>
  <si>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</si>
  <si>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</si>
  <si>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</si>
  <si>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</si>
  <si>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</si>
  <si>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</si>
  <si>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</si>
  <si>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</si>
  <si>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</si>
  <si>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</si>
  <si>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</si>
  <si>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</si>
  <si>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</si>
  <si>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</si>
  <si>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</si>
  <si>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</si>
  <si>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</si>
  <si>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</si>
  <si>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</si>
  <si>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</si>
  <si>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</si>
  <si>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</si>
  <si>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</si>
  <si>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</si>
  <si>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</si>
  <si>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</si>
  <si>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</si>
  <si>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</si>
  <si>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</si>
  <si>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</si>
  <si>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</si>
  <si>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</si>
  <si>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</si>
  <si>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</si>
  <si>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</si>
  <si>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</si>
  <si>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</si>
  <si>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</si>
  <si>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</si>
  <si>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</si>
  <si>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</si>
  <si>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</si>
  <si>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</si>
  <si>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</si>
  <si>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</si>
  <si>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</si>
  <si>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</si>
  <si>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</si>
  <si>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</si>
  <si>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</si>
  <si>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</si>
  <si>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</si>
  <si>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</si>
  <si>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</si>
  <si>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</si>
  <si>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</si>
  <si>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</si>
  <si>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</si>
  <si>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</si>
  <si>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</si>
  <si>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</si>
  <si>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</si>
  <si>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</si>
  <si>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</si>
  <si>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</si>
  <si>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</si>
  <si>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</si>
  <si>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</si>
  <si>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</si>
  <si>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</si>
  <si>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</si>
  <si>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</si>
  <si>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</si>
  <si>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</si>
  <si>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</si>
  <si>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</si>
  <si>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</si>
  <si>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</si>
  <si>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</si>
  <si>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</si>
  <si>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</si>
  <si>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</si>
  <si>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</si>
  <si>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</si>
  <si>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</si>
  <si>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</si>
  <si>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</si>
  <si>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</si>
  <si>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</si>
  <si>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</si>
  <si>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</si>
  <si>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</si>
  <si>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</si>
  <si>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</si>
  <si>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</si>
  <si>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</si>
  <si>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</si>
  <si>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</si>
  <si>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</si>
  <si>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</si>
  <si>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</si>
  <si>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</si>
  <si>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</si>
  <si>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</si>
  <si>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</si>
  <si>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</si>
  <si>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</si>
  <si>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</si>
  <si>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</si>
  <si>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</si>
  <si>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</si>
  <si>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</si>
  <si>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</si>
  <si>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</si>
  <si>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</si>
  <si>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</si>
  <si>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</si>
  <si>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</si>
  <si>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</si>
  <si>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</si>
  <si>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</si>
  <si>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</si>
  <si>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</si>
  <si>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</si>
  <si>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</si>
  <si>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</si>
  <si>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</si>
  <si>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</si>
  <si>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</si>
  <si>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</si>
  <si>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</si>
  <si>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</si>
  <si>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</si>
  <si>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</si>
  <si>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</si>
  <si>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</si>
  <si>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</si>
  <si>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</si>
  <si>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</si>
  <si>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</si>
  <si>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</si>
  <si>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</si>
  <si>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</si>
  <si>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</si>
  <si>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</si>
  <si>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</si>
  <si>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</si>
  <si>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</si>
  <si>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</si>
  <si>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</si>
  <si>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</si>
  <si>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</si>
  <si>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</si>
  <si>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</si>
  <si>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</si>
  <si>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</si>
  <si>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</si>
  <si>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</si>
  <si>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</si>
  <si>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</si>
  <si>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</si>
  <si>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</si>
  <si>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</si>
  <si>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</si>
  <si>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</si>
  <si>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</si>
  <si>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</si>
  <si>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</si>
  <si>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</si>
  <si>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</si>
  <si>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</si>
  <si>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</si>
  <si>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</si>
  <si>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</si>
  <si>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</si>
  <si>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</si>
  <si>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</si>
  <si>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</si>
  <si>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</si>
  <si>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</si>
  <si>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</si>
  <si>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</si>
  <si>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</si>
  <si>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</si>
  <si>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</si>
  <si>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</si>
  <si>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</si>
  <si>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</si>
  <si>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</si>
  <si>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</si>
  <si>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</si>
  <si>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</si>
  <si>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</si>
  <si>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</si>
  <si>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</si>
  <si>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</si>
  <si>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</si>
  <si>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</si>
  <si>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</si>
  <si>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</si>
  <si>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</si>
  <si>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</si>
  <si>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</si>
  <si>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</si>
  <si>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</si>
  <si>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</si>
  <si>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</si>
  <si>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</si>
  <si>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</si>
  <si>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</si>
  <si>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</si>
  <si>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</si>
  <si>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</si>
  <si>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</si>
  <si>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</si>
  <si>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</si>
  <si>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</si>
  <si>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</si>
  <si>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</si>
  <si>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</si>
  <si>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</si>
  <si>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</si>
  <si>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</si>
  <si>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</si>
  <si>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</si>
  <si>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</si>
  <si>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</si>
  <si>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</si>
  <si>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</si>
  <si>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</si>
  <si>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</si>
  <si>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</si>
  <si>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</si>
  <si>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</si>
  <si>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</si>
  <si>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</si>
  <si>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</si>
  <si>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</si>
  <si>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</si>
  <si>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</si>
  <si>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</si>
  <si>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</si>
  <si>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</si>
  <si>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</si>
  <si>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</si>
  <si>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</si>
  <si>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</si>
  <si>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</si>
  <si>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</si>
  <si>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</si>
  <si>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</si>
  <si>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</si>
  <si>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</si>
  <si>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</si>
  <si>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</si>
  <si>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</si>
  <si>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</si>
  <si>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</si>
  <si>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</si>
  <si>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</si>
  <si>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</si>
  <si>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</si>
  <si>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</si>
  <si>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</si>
  <si>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</si>
  <si>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</si>
  <si>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</si>
  <si>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</si>
  <si>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</si>
  <si>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</si>
  <si>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</si>
  <si>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</si>
  <si>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</si>
  <si>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</si>
  <si>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</si>
  <si>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</si>
  <si>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</si>
  <si>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</si>
  <si>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</si>
  <si>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</si>
  <si>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</si>
  <si>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</si>
  <si>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</si>
  <si>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</si>
  <si>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</si>
  <si>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</si>
  <si>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</si>
  <si>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</si>
  <si>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</si>
  <si>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</si>
  <si>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</si>
  <si>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</si>
  <si>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</si>
  <si>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</si>
  <si>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</si>
  <si>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</si>
  <si>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</si>
  <si>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</si>
  <si>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</si>
  <si>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</si>
  <si>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</si>
  <si>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</si>
  <si>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</si>
  <si>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</si>
  <si>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</si>
  <si>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</si>
  <si>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</si>
  <si>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</si>
  <si>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</si>
  <si>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</si>
  <si>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</si>
  <si>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</si>
  <si>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</si>
  <si>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</si>
  <si>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</si>
  <si>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</si>
  <si>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</si>
  <si>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</si>
  <si>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</si>
  <si>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</si>
  <si>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</si>
  <si>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</si>
  <si>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</si>
  <si>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</si>
  <si>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</si>
  <si>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</si>
  <si>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</si>
  <si>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</si>
  <si>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</si>
  <si>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</si>
  <si>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</si>
  <si>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</si>
  <si>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</si>
  <si>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</si>
  <si>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</si>
  <si>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</si>
  <si>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</si>
  <si>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</si>
  <si>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</si>
  <si>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</si>
  <si>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</si>
  <si>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</si>
  <si>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</si>
  <si>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</si>
  <si>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</si>
  <si>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</si>
  <si>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</si>
  <si>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</si>
  <si>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</si>
  <si>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</si>
  <si>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</si>
  <si>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</si>
  <si>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</si>
  <si>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</si>
  <si>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</si>
  <si>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</si>
  <si>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</si>
  <si>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</si>
  <si>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</si>
  <si>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</si>
  <si>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</si>
  <si>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</si>
  <si>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</si>
  <si>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</si>
  <si>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</si>
  <si>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</si>
  <si>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</si>
  <si>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</si>
  <si>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</si>
  <si>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</si>
  <si>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</si>
  <si>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</si>
  <si>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</si>
  <si>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</si>
  <si>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</si>
  <si>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</si>
  <si>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</si>
  <si>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</si>
  <si>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</si>
  <si>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</si>
  <si>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</si>
  <si>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</si>
  <si>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</si>
  <si>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</si>
  <si>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</si>
  <si>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</si>
  <si>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</si>
  <si>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</si>
  <si>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</si>
  <si>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</si>
  <si>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</si>
  <si>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</si>
  <si>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</si>
  <si>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</si>
  <si>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</si>
  <si>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</si>
  <si>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</si>
  <si>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</si>
  <si>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</si>
  <si>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</si>
  <si>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</si>
  <si>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</si>
  <si>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</si>
  <si>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</si>
  <si>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</si>
  <si>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</si>
  <si>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</si>
  <si>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</si>
  <si>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</si>
  <si>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</si>
  <si>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</si>
  <si>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</si>
  <si>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</si>
  <si>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</si>
  <si>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</si>
  <si>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</si>
  <si>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</si>
  <si>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</si>
  <si>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</si>
  <si>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</si>
  <si>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</si>
  <si>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</si>
  <si>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</si>
  <si>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</si>
  <si>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</si>
  <si>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</si>
  <si>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</si>
  <si>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</si>
  <si>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</si>
  <si>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</si>
  <si>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</si>
  <si>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</si>
  <si>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</si>
  <si>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</si>
  <si>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</si>
  <si>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</si>
  <si>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</si>
  <si>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</si>
  <si>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</si>
  <si>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</si>
  <si>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</si>
  <si>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</si>
  <si>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</si>
  <si>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</si>
  <si>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</si>
  <si>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</si>
  <si>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</si>
  <si>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</si>
  <si>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</si>
  <si>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</si>
  <si>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</si>
  <si>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</si>
  <si>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</si>
  <si>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</si>
  <si>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</si>
  <si>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</si>
  <si>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</si>
  <si>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</si>
  <si>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</si>
  <si>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</si>
  <si>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</si>
  <si>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</si>
  <si>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</si>
  <si>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</si>
  <si>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</si>
  <si>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</si>
  <si>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</si>
  <si>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</si>
  <si>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</si>
  <si>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</si>
  <si>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</si>
  <si>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</si>
  <si>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</si>
  <si>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</si>
  <si>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</si>
  <si>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</si>
  <si>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</si>
  <si>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</si>
  <si>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</si>
  <si>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</si>
  <si>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</si>
  <si>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</si>
  <si>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</si>
  <si>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</si>
  <si>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</si>
  <si>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</si>
  <si>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</si>
  <si>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</si>
  <si>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</si>
  <si>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</si>
  <si>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</si>
  <si>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</si>
  <si>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</si>
  <si>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</si>
  <si>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</si>
  <si>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</si>
  <si>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</si>
  <si>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</si>
  <si>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</si>
  <si>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</si>
  <si>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</si>
  <si>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</si>
  <si>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</si>
  <si>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</si>
  <si>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</si>
  <si>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</si>
  <si>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</si>
  <si>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</si>
  <si>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</si>
  <si>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</si>
  <si>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</si>
  <si>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</si>
  <si>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</si>
  <si>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</si>
  <si>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</si>
  <si>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</si>
  <si>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</si>
  <si>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</si>
  <si>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</si>
  <si>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</si>
  <si>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</si>
  <si>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</si>
  <si>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</si>
  <si>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</si>
  <si>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</si>
  <si>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</si>
  <si>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</si>
  <si>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</si>
  <si>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</si>
  <si>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</si>
  <si>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</si>
  <si>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</si>
  <si>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</si>
  <si>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</si>
  <si>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</si>
  <si>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</si>
  <si>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</si>
  <si>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</si>
  <si>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</si>
  <si>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</si>
  <si>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</si>
  <si>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</si>
  <si>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</si>
  <si>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</si>
  <si>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</si>
  <si>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</si>
  <si>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</si>
  <si>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</si>
  <si>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</si>
  <si>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</si>
  <si>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</si>
  <si>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</si>
  <si>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</si>
  <si>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</si>
  <si>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</si>
  <si>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</si>
  <si>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</si>
  <si>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</si>
  <si>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</si>
  <si>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</si>
  <si>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</si>
  <si>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</si>
  <si>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</si>
  <si>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</si>
  <si>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</si>
  <si>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</si>
  <si>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</si>
  <si>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</si>
  <si>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</si>
  <si>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</si>
  <si>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</si>
  <si>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</si>
  <si>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</si>
  <si>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</si>
  <si>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</si>
  <si>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</si>
  <si>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</si>
  <si>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</si>
  <si>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</si>
  <si>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</si>
  <si>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</si>
  <si>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</si>
  <si>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</si>
  <si>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</si>
  <si>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</si>
  <si>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</si>
  <si>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</si>
  <si>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</si>
  <si>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</si>
  <si>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</si>
  <si>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</si>
  <si>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</si>
  <si>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</si>
  <si>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</si>
  <si>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</si>
  <si>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</si>
  <si>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</si>
  <si>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</si>
  <si>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</si>
  <si>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</si>
  <si>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</si>
  <si>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</si>
  <si>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</si>
  <si>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</si>
  <si>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</si>
  <si>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</si>
  <si>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</si>
  <si>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</si>
  <si>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</si>
  <si>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</si>
  <si>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</si>
  <si>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</si>
  <si>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</si>
  <si>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</si>
  <si>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</si>
  <si>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</si>
  <si>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</si>
  <si>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</si>
  <si>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</si>
  <si>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</si>
  <si>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</si>
  <si>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</si>
  <si>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</si>
  <si>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</si>
  <si>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</si>
  <si>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</si>
  <si>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</si>
  <si>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</si>
  <si>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</si>
  <si>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</si>
  <si>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</si>
  <si>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</si>
  <si>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</si>
  <si>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</si>
  <si>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</si>
  <si>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</si>
  <si>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</si>
  <si>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</si>
  <si>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</si>
  <si>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</si>
  <si>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</si>
  <si>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</si>
  <si>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</si>
  <si>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</si>
  <si>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</si>
  <si>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</si>
  <si>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</si>
  <si>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</si>
  <si>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</si>
  <si>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</si>
  <si>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</si>
  <si>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</si>
  <si>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</si>
  <si>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</si>
  <si>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</si>
  <si>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</si>
  <si>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</si>
  <si>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</si>
  <si>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</si>
  <si>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</si>
  <si>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</si>
  <si>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</si>
  <si>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</si>
  <si>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</si>
  <si>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</si>
  <si>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</si>
  <si>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</si>
  <si>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</si>
  <si>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</si>
  <si>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</si>
  <si>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</si>
  <si>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</si>
  <si>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</si>
  <si>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</si>
  <si>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</si>
  <si>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</si>
  <si>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</si>
  <si>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</si>
  <si>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</si>
  <si>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</si>
  <si>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</si>
  <si>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</si>
  <si>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</si>
  <si>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</si>
  <si>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</si>
  <si>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</si>
  <si>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</si>
  <si>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</si>
  <si>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</si>
  <si>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</si>
  <si>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</si>
  <si>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</si>
  <si>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</si>
  <si>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</si>
  <si>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</si>
  <si>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</si>
  <si>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</si>
  <si>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</si>
  <si>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</si>
  <si>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</si>
  <si>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</si>
  <si>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</si>
  <si>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</si>
  <si>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</si>
  <si>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</si>
  <si>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</si>
  <si>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</si>
  <si>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</si>
  <si>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</si>
  <si>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</si>
  <si>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</si>
  <si>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</si>
  <si>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</si>
  <si>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</si>
  <si>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</si>
  <si>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</si>
  <si>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</si>
  <si>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</si>
  <si>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</si>
  <si>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</si>
  <si>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</si>
  <si>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</si>
  <si>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</si>
  <si>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</si>
  <si>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</si>
  <si>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</si>
  <si>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</si>
  <si>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</si>
  <si>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</si>
  <si>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</si>
  <si>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</si>
  <si>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</si>
  <si>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</si>
  <si>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</si>
  <si>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</si>
  <si>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</si>
  <si>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</si>
  <si>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</si>
  <si>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</si>
  <si>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</si>
  <si>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</si>
  <si>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</si>
  <si>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</si>
  <si>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</si>
  <si>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</si>
  <si>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</si>
  <si>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</si>
  <si>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</si>
  <si>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</si>
  <si>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</si>
  <si>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</si>
  <si>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</si>
  <si>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</si>
  <si>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</si>
  <si>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</si>
  <si>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</si>
  <si>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</si>
  <si>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</si>
  <si>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</si>
  <si>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</si>
  <si>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</si>
  <si>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</si>
  <si>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</si>
  <si>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</si>
  <si>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</si>
  <si>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</si>
  <si>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</si>
  <si>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</si>
  <si>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</si>
  <si>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</si>
  <si>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</si>
  <si>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</si>
  <si>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</si>
  <si>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</si>
  <si>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</si>
  <si>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</si>
  <si>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</si>
  <si>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</si>
  <si>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</si>
  <si>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</si>
  <si>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</si>
  <si>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</si>
  <si>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</si>
  <si>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</si>
  <si>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</si>
  <si>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</si>
  <si>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</si>
  <si>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</si>
  <si>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</si>
  <si>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</si>
  <si>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</si>
  <si>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</si>
  <si>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</si>
  <si>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</si>
  <si>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</si>
  <si>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</si>
  <si>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</si>
  <si>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</si>
  <si>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</si>
  <si>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</si>
  <si>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</si>
  <si>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</si>
  <si>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</si>
  <si>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</si>
  <si>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</si>
  <si>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</si>
  <si>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</si>
  <si>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</si>
  <si>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</si>
  <si>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</si>
  <si>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</si>
  <si>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</si>
  <si>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</si>
  <si>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</si>
  <si>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</si>
  <si>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</si>
  <si>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</si>
  <si>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</si>
  <si>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</si>
  <si>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</si>
  <si>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</si>
  <si>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</si>
  <si>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</si>
  <si>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</si>
  <si>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</si>
  <si>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</si>
  <si>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</si>
  <si>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</si>
  <si>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</si>
  <si>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</si>
  <si>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</si>
  <si>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</si>
  <si>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</si>
  <si>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</si>
  <si>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</si>
  <si>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</si>
  <si>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</si>
  <si>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</si>
  <si>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</si>
  <si>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</si>
  <si>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</si>
  <si>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</si>
  <si>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</si>
  <si>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</si>
  <si>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</si>
  <si>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</si>
  <si>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</si>
  <si>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</si>
  <si>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</si>
  <si>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</si>
  <si>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</si>
  <si>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</si>
  <si>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</si>
  <si>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</si>
  <si>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</si>
  <si>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</si>
  <si>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</si>
  <si>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</si>
  <si>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</si>
  <si>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</si>
  <si>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</si>
  <si>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</si>
  <si>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</si>
  <si>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</si>
  <si>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</si>
  <si>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</si>
  <si>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</si>
  <si>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</si>
  <si>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</si>
  <si>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</si>
  <si>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</si>
  <si>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</si>
  <si>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</si>
  <si>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</si>
  <si>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</si>
  <si>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</si>
  <si>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</si>
  <si>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</si>
  <si>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</si>
  <si>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</si>
  <si>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</si>
  <si>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</si>
  <si>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</si>
  <si>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</si>
  <si>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</si>
  <si>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</si>
  <si>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</si>
  <si>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</si>
  <si>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</si>
  <si>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</si>
  <si>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</si>
  <si>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</si>
  <si>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</si>
  <si>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</si>
  <si>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</si>
  <si>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</si>
  <si>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</si>
  <si>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</si>
  <si>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</si>
  <si>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</si>
  <si>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</si>
  <si>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</si>
  <si>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</si>
  <si>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</si>
  <si>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</si>
  <si>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</si>
  <si>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</si>
  <si>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</si>
  <si>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</si>
  <si>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</si>
  <si>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</si>
  <si>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</si>
  <si>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</si>
  <si>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</si>
  <si>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</si>
  <si>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</si>
  <si>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</si>
  <si>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</si>
  <si>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</si>
  <si>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</si>
  <si>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</si>
  <si>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</si>
  <si>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</si>
  <si>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</si>
  <si>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</si>
  <si>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</si>
  <si>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</si>
  <si>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</si>
  <si>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</si>
  <si>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</si>
  <si>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</si>
  <si>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</si>
  <si>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</si>
  <si>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</si>
  <si>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</si>
  <si>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</si>
  <si>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</si>
  <si>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</si>
  <si>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</si>
  <si>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</si>
  <si>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</si>
  <si>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</si>
  <si>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</si>
  <si>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</si>
  <si>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</si>
  <si>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</si>
  <si>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</si>
  <si>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</si>
  <si>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</si>
  <si>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</si>
  <si>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</si>
  <si>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</si>
  <si>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</si>
  <si>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</si>
  <si>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</si>
  <si>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</si>
  <si>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</si>
  <si>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</si>
  <si>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</si>
  <si>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</si>
  <si>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</si>
  <si>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</si>
  <si>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</si>
  <si>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</si>
  <si>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</si>
  <si>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</si>
  <si>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</si>
  <si>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</si>
  <si>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</si>
  <si>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</si>
  <si>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</si>
  <si>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</si>
  <si>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</si>
  <si>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</si>
  <si>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</si>
  <si>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</si>
  <si>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</si>
  <si>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</si>
  <si>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</si>
  <si>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</si>
  <si>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</si>
  <si>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</si>
  <si>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</si>
  <si>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</si>
  <si>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</si>
  <si>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</si>
  <si>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</si>
  <si>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</si>
  <si>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</si>
  <si>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</si>
  <si>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</si>
  <si>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</si>
  <si>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</si>
  <si>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</si>
  <si>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</si>
  <si>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</si>
  <si>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</si>
  <si>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</si>
  <si>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</si>
  <si>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</si>
  <si>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</si>
  <si>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</si>
  <si>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</si>
  <si>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</si>
  <si>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</si>
  <si>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</si>
  <si>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</si>
  <si>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</si>
  <si>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</si>
  <si>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</si>
  <si>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</si>
  <si>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</si>
  <si>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</si>
  <si>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</si>
  <si>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</si>
  <si>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</si>
  <si>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</si>
  <si>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</si>
  <si>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</si>
  <si>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</si>
  <si>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</si>
  <si>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</si>
  <si>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</si>
  <si>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</si>
  <si>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</si>
  <si>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</si>
  <si>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</si>
  <si>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</si>
  <si>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</si>
  <si>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</si>
  <si>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</si>
  <si>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</si>
  <si>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</si>
  <si>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</si>
  <si>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</si>
  <si>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</si>
  <si>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</si>
  <si>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</si>
  <si>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</si>
  <si>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</si>
  <si>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</si>
  <si>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</si>
  <si>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</si>
  <si>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</si>
  <si>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</si>
  <si>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</si>
  <si>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</si>
  <si>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</si>
  <si>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</si>
  <si>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</si>
  <si>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</si>
  <si>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</si>
  <si>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</si>
  <si>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</si>
  <si>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</si>
  <si>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</si>
  <si>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</si>
  <si>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</si>
  <si>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</si>
  <si>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</si>
  <si>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</si>
  <si>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</si>
  <si>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</si>
  <si>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</si>
  <si>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</si>
  <si>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</si>
  <si>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</si>
  <si>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</si>
  <si>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</si>
  <si>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</si>
  <si>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</si>
  <si>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</si>
  <si>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</si>
  <si>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</si>
  <si>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</si>
  <si>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</si>
  <si>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</si>
  <si>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</si>
  <si>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</si>
  <si>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</si>
  <si>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</si>
  <si>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</si>
  <si>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</si>
  <si>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</si>
  <si>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</si>
  <si>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</si>
  <si>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</si>
  <si>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</si>
  <si>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</si>
  <si>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</si>
  <si>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</si>
  <si>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</si>
  <si>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</si>
  <si>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</si>
  <si>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</si>
  <si>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</si>
  <si>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</si>
  <si>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</si>
  <si>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</si>
  <si>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</si>
  <si>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</si>
  <si>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</si>
  <si>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</si>
  <si>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</si>
  <si>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</si>
  <si>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</si>
  <si>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</si>
  <si>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</si>
  <si>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</si>
  <si>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</si>
  <si>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</si>
  <si>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</si>
  <si>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</si>
  <si>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</si>
  <si>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</si>
  <si>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</si>
  <si>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</si>
  <si>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</si>
  <si>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</si>
  <si>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</si>
  <si>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</si>
  <si>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</si>
  <si>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</si>
  <si>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</si>
  <si>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</si>
  <si>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</si>
  <si>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</si>
  <si>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</si>
  <si>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</si>
  <si>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</si>
  <si>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</si>
  <si>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</si>
  <si>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</si>
  <si>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</si>
  <si>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</si>
  <si>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</si>
  <si>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</si>
  <si>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</si>
  <si>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</si>
  <si>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</si>
  <si>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</si>
  <si>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</si>
  <si>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</si>
  <si>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</si>
  <si>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</si>
  <si>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</si>
  <si>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</si>
  <si>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</si>
  <si>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</si>
  <si>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</si>
  <si>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</si>
  <si>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</si>
  <si>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</si>
  <si>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</si>
  <si>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</si>
  <si>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</si>
  <si>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</si>
  <si>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</si>
  <si>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</si>
  <si>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</si>
  <si>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</si>
  <si>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</si>
  <si>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</si>
  <si>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</si>
  <si>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</si>
  <si>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</si>
  <si>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</si>
  <si>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</si>
  <si>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</si>
  <si>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</si>
  <si>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</si>
  <si>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</si>
  <si>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</si>
  <si>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</si>
  <si>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</si>
  <si>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</si>
  <si>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</si>
  <si>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</si>
  <si>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</si>
  <si>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</si>
  <si>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</si>
  <si>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</si>
  <si>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</si>
  <si>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</si>
  <si>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</si>
  <si>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</si>
  <si>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</si>
  <si>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</si>
  <si>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</si>
  <si>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</si>
  <si>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</si>
  <si>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</si>
  <si>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</si>
  <si>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</si>
  <si>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</si>
  <si>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</si>
  <si>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</si>
  <si>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</si>
  <si>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</si>
  <si>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</si>
  <si>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</si>
  <si>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</si>
  <si>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</si>
  <si>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</si>
  <si>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</si>
  <si>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</si>
  <si>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</si>
  <si>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</si>
  <si>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</si>
  <si>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</si>
  <si>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</si>
  <si>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</si>
  <si>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</si>
  <si>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</si>
  <si>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</si>
  <si>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</si>
  <si>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</si>
  <si>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</si>
  <si>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</si>
  <si>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</si>
  <si>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</si>
  <si>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</si>
  <si>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</si>
  <si>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</si>
  <si>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</si>
  <si>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</si>
  <si>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</si>
  <si>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</si>
  <si>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</si>
  <si>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</si>
  <si>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</si>
  <si>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</si>
  <si>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</si>
  <si>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</si>
  <si>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</si>
  <si>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</si>
  <si>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</si>
  <si>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</si>
  <si>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</si>
  <si>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</si>
  <si>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</si>
  <si>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</si>
  <si>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</si>
  <si>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</si>
  <si>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</si>
  <si>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</si>
  <si>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</si>
  <si>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</si>
  <si>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</si>
  <si>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</si>
  <si>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</si>
  <si>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</si>
  <si>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</si>
  <si>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</si>
  <si>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</si>
  <si>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</si>
  <si>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</si>
  <si>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</si>
  <si>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</si>
  <si>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</si>
  <si>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</si>
  <si>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</si>
  <si>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</si>
  <si>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</si>
  <si>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</si>
  <si>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</si>
  <si>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</si>
  <si>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</si>
  <si>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</si>
  <si>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</si>
  <si>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</si>
  <si>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</si>
  <si>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</si>
  <si>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</si>
  <si>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</si>
  <si>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</si>
  <si>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</si>
  <si>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</si>
  <si>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</si>
  <si>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</si>
  <si>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</si>
  <si>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</si>
  <si>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</si>
  <si>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</si>
  <si>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</si>
  <si>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</si>
  <si>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</si>
  <si>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</si>
  <si>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</si>
  <si>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</si>
  <si>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</si>
  <si>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</si>
  <si>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</si>
  <si>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</si>
  <si>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</si>
  <si>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</si>
  <si>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</si>
  <si>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</si>
  <si>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</si>
  <si>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</si>
  <si>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</si>
  <si>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</si>
  <si>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</si>
  <si>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</si>
  <si>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</si>
  <si>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</si>
  <si>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</si>
  <si>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</si>
  <si>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</si>
  <si>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</si>
  <si>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</si>
  <si>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</si>
  <si>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</si>
  <si>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</si>
  <si>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</si>
  <si>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</si>
  <si>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</si>
  <si>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</si>
  <si>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</si>
  <si>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</si>
  <si>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</si>
  <si>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</si>
  <si>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</si>
  <si>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</si>
  <si>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</si>
  <si>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</si>
  <si>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</si>
  <si>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</si>
  <si>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</si>
  <si>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</si>
  <si>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</si>
  <si>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</si>
  <si>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</si>
  <si>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</si>
  <si>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</si>
  <si>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</si>
  <si>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</si>
  <si>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</si>
  <si>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</si>
  <si>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</si>
  <si>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</si>
  <si>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</si>
  <si>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</si>
  <si>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</si>
  <si>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</si>
  <si>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</si>
  <si>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</si>
  <si>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</si>
  <si>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</si>
  <si>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</si>
  <si>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</si>
  <si>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</si>
  <si>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</si>
  <si>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</si>
  <si>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</si>
  <si>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</si>
  <si>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</si>
  <si>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</si>
  <si>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</si>
  <si>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</si>
  <si>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</si>
  <si>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</si>
  <si>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</si>
  <si>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</si>
  <si>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</si>
  <si>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</si>
  <si>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</si>
  <si>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</si>
  <si>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</si>
  <si>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</si>
  <si>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</si>
  <si>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</si>
  <si>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</si>
  <si>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</si>
  <si>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</si>
  <si>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</si>
  <si>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</si>
  <si>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</si>
  <si>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</si>
  <si>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</si>
  <si>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</si>
  <si>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</si>
  <si>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</si>
  <si>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</si>
  <si>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</si>
  <si>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</si>
  <si>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</si>
  <si>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</si>
  <si>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</si>
  <si>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</si>
  <si>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</si>
  <si>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</si>
  <si>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</si>
  <si>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</si>
  <si>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</si>
  <si>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</si>
  <si>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</si>
  <si>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</si>
  <si>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</si>
  <si>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</si>
  <si>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</si>
  <si>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</si>
  <si>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</si>
  <si>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</si>
  <si>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</si>
  <si>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</si>
  <si>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</si>
  <si>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</si>
  <si>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</si>
  <si>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</si>
  <si>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</si>
  <si>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</si>
  <si>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</si>
  <si>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</si>
  <si>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</si>
  <si>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</si>
  <si>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</si>
  <si>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</si>
  <si>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</si>
  <si>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</si>
  <si>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</si>
  <si>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</si>
  <si>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</si>
  <si>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</si>
  <si>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</si>
  <si>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</si>
  <si>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</si>
  <si>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</si>
  <si>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</si>
  <si>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</si>
  <si>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</si>
  <si>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</si>
  <si>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</si>
  <si>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</si>
  <si>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</si>
  <si>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</si>
  <si>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</si>
  <si>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</si>
  <si>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</si>
  <si>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</si>
  <si>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</si>
  <si>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</si>
  <si>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</si>
  <si>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</si>
  <si>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</si>
  <si>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</si>
  <si>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</si>
  <si>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</si>
  <si>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</si>
  <si>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</si>
  <si>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</si>
  <si>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</si>
  <si>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</si>
  <si>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</si>
  <si>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</si>
  <si>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</si>
  <si>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</si>
  <si>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</si>
  <si>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</si>
  <si>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</si>
  <si>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</si>
  <si>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</si>
  <si>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</si>
  <si>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</si>
  <si>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</si>
  <si>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</si>
  <si>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</si>
  <si>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</si>
  <si>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</si>
  <si>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</si>
  <si>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</si>
  <si>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</si>
  <si>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</si>
  <si>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</si>
  <si>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</si>
  <si>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</si>
  <si>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</si>
  <si>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</si>
  <si>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</si>
  <si>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</si>
  <si>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</si>
  <si>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</si>
  <si>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</si>
  <si>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</si>
  <si>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</si>
  <si>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</si>
  <si>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</si>
  <si>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</si>
  <si>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</si>
  <si>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</si>
  <si>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</si>
  <si>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</si>
  <si>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</si>
  <si>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</si>
  <si>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</si>
  <si>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</si>
  <si>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</si>
  <si>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</si>
  <si>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</si>
  <si>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</si>
  <si>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</si>
  <si>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</si>
  <si>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</si>
  <si>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</si>
  <si>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</si>
  <si>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</si>
  <si>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</si>
  <si>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</si>
  <si>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</si>
  <si>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</si>
  <si>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</si>
  <si>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</si>
  <si>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</si>
  <si>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</si>
  <si>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</si>
  <si>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</si>
  <si>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</si>
  <si>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</si>
  <si>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</si>
  <si>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</si>
  <si>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</si>
  <si>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</si>
  <si>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</si>
  <si>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</si>
  <si>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</si>
  <si>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</si>
  <si>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</si>
  <si>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</si>
  <si>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</si>
  <si>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</si>
  <si>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</si>
  <si>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</si>
  <si>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</si>
  <si>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</si>
  <si>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</si>
  <si>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</si>
  <si>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</si>
  <si>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</si>
  <si>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</si>
  <si>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</si>
  <si>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</si>
  <si>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</si>
  <si>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</si>
  <si>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</si>
  <si>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</si>
  <si>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</si>
  <si>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</si>
  <si>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</si>
  <si>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</si>
  <si>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</si>
  <si>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</si>
  <si>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</si>
  <si>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</si>
  <si>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</si>
  <si>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</si>
  <si>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</si>
  <si>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</si>
  <si>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</si>
  <si>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</si>
  <si>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</si>
  <si>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</si>
  <si>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</si>
  <si>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</si>
  <si>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</si>
  <si>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</si>
  <si>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</si>
  <si>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</si>
  <si>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</si>
  <si>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</si>
  <si>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</si>
  <si>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</si>
  <si>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</si>
  <si>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</si>
  <si>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</si>
  <si>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</si>
  <si>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</si>
  <si>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</si>
  <si>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</si>
  <si>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</si>
  <si>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</si>
  <si>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</si>
  <si>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</si>
  <si>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</si>
  <si>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</si>
  <si>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</si>
  <si>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</si>
  <si>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</si>
  <si>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</si>
  <si>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</si>
  <si>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</si>
  <si>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</si>
  <si>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</si>
  <si>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</si>
  <si>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</si>
  <si>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</si>
  <si>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</si>
  <si>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</si>
  <si>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</si>
  <si>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</si>
  <si>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</si>
  <si>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</si>
  <si>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</si>
  <si>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</si>
  <si>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</si>
  <si>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</si>
  <si>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</si>
  <si>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</si>
  <si>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</si>
  <si>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</si>
  <si>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</si>
  <si>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</si>
  <si>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</si>
  <si>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</si>
  <si>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</si>
  <si>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</si>
  <si>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</si>
  <si>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</si>
  <si>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</si>
  <si>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</si>
  <si>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</si>
  <si>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</si>
  <si>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</si>
  <si>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</si>
  <si>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</si>
  <si>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</si>
  <si>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</si>
  <si>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</si>
  <si>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</si>
  <si>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</si>
  <si>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</si>
  <si>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</si>
  <si>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</si>
  <si>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</si>
  <si>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</si>
  <si>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</si>
  <si>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</si>
  <si>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</si>
  <si>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</si>
  <si>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</si>
  <si>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</si>
  <si>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</si>
  <si>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</si>
  <si>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</si>
  <si>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</si>
  <si>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</si>
  <si>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</si>
  <si>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</si>
  <si>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</si>
  <si>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</si>
  <si>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</si>
  <si>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</si>
  <si>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</si>
  <si>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</si>
  <si>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</si>
  <si>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</si>
  <si>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</si>
  <si>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</si>
  <si>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</si>
  <si>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</si>
  <si>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</si>
  <si>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</si>
  <si>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</si>
  <si>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</si>
  <si>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</si>
  <si>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</si>
  <si>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</si>
  <si>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</si>
  <si>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</si>
  <si>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</si>
  <si>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</si>
  <si>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</si>
  <si>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</si>
  <si>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</si>
  <si>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</si>
  <si>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</si>
  <si>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</si>
  <si>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</si>
  <si>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</si>
  <si>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</si>
  <si>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</si>
  <si>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</si>
  <si>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</si>
  <si>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</si>
  <si>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</si>
  <si>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</si>
  <si>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</si>
  <si>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</si>
  <si>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</si>
  <si>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</si>
  <si>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</si>
  <si>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</si>
  <si>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</si>
  <si>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</si>
  <si>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</si>
  <si>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</si>
  <si>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</si>
  <si>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</si>
  <si>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</si>
  <si>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</si>
  <si>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</si>
  <si>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</si>
  <si>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</si>
  <si>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</si>
  <si>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</si>
  <si>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</si>
  <si>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</si>
  <si>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</si>
  <si>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</si>
  <si>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</si>
  <si>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</si>
  <si>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</si>
  <si>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</si>
  <si>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</si>
  <si>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</si>
  <si>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</si>
  <si>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</si>
  <si>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</si>
  <si>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</si>
  <si>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</si>
  <si>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</si>
  <si>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</si>
  <si>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</si>
  <si>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</si>
  <si>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</si>
  <si>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</si>
  <si>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</si>
  <si>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</si>
  <si>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</si>
  <si>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</si>
  <si>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</si>
  <si>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</si>
  <si>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</si>
  <si>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</si>
  <si>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</si>
  <si>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</si>
  <si>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</si>
  <si>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</si>
  <si>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</si>
  <si>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</si>
  <si>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</si>
  <si>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</si>
  <si>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</si>
  <si>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</si>
  <si>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</si>
  <si>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</si>
  <si>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</si>
  <si>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</si>
  <si>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</si>
  <si>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</si>
  <si>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</si>
  <si>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</si>
  <si>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</si>
  <si>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</si>
  <si>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</si>
  <si>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</si>
  <si>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</si>
  <si>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</si>
  <si>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</si>
  <si>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</si>
  <si>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</si>
  <si>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</si>
  <si>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</si>
  <si>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</si>
  <si>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</si>
  <si>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</si>
  <si>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</si>
  <si>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</si>
  <si>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</si>
  <si>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</si>
  <si>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</si>
  <si>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</si>
  <si>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</si>
  <si>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</si>
  <si>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</si>
  <si>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</si>
  <si>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</si>
  <si>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</si>
  <si>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</si>
  <si>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</si>
  <si>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</si>
  <si>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</si>
  <si>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</si>
  <si>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</si>
  <si>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</si>
  <si>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</si>
  <si>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</si>
  <si>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</si>
  <si>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</si>
  <si>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</si>
  <si>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</si>
  <si>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</si>
  <si>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</si>
  <si>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</si>
  <si>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</si>
  <si>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</si>
  <si>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</si>
  <si>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</si>
  <si>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</si>
  <si>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</si>
  <si>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</si>
  <si>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</si>
  <si>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</si>
  <si>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</si>
  <si>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</si>
  <si>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</si>
  <si>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</si>
  <si>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</si>
  <si>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</si>
  <si>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</si>
  <si>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</si>
  <si>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</si>
  <si>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</si>
  <si>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</si>
  <si>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</si>
  <si>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</si>
  <si>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</si>
  <si>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</si>
  <si>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</si>
  <si>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</si>
  <si>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</si>
  <si>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</si>
  <si>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</si>
  <si>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</si>
  <si>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</si>
  <si>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</si>
  <si>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</si>
  <si>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</si>
  <si>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</si>
  <si>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</si>
  <si>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</si>
  <si>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</si>
  <si>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</si>
  <si>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</si>
  <si>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</si>
  <si>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</si>
  <si>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</si>
  <si>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</si>
  <si>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</si>
  <si>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</si>
  <si>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</si>
  <si>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</si>
  <si>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</si>
  <si>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</si>
  <si>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</si>
  <si>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</si>
  <si>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</si>
  <si>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</si>
  <si>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</si>
  <si>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</si>
  <si>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</si>
  <si>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</si>
  <si>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</si>
  <si>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</si>
  <si>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</si>
  <si>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</si>
  <si>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</si>
  <si>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</si>
  <si>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</si>
  <si>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</si>
  <si>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</si>
  <si>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</si>
  <si>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</si>
  <si>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</si>
  <si>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</si>
  <si>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</si>
  <si>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</si>
  <si>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</si>
  <si>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</si>
  <si>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</si>
  <si>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</si>
  <si>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</si>
  <si>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</si>
  <si>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</si>
  <si>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</si>
  <si>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</si>
  <si>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</si>
  <si>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</si>
  <si>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</si>
  <si>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</si>
  <si>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</si>
  <si>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</si>
  <si>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</si>
  <si>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</si>
  <si>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</si>
  <si>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</si>
  <si>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</si>
  <si>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</si>
  <si>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</si>
  <si>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</si>
  <si>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</si>
  <si>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</si>
  <si>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</si>
  <si>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</si>
  <si>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</si>
  <si>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</si>
  <si>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</si>
  <si>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</si>
  <si>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</si>
  <si>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</si>
  <si>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</si>
  <si>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</si>
  <si>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</si>
  <si>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</si>
  <si>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</si>
  <si>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</si>
  <si>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</si>
  <si>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</si>
  <si>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</si>
  <si>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</si>
  <si>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</si>
  <si>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</si>
  <si>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</si>
  <si>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</si>
  <si>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</si>
  <si>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</si>
  <si>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</si>
  <si>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</si>
  <si>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</si>
  <si>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</si>
  <si>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</si>
  <si>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</si>
  <si>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</si>
  <si>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</si>
  <si>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</si>
  <si>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</si>
  <si>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</si>
  <si>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</si>
  <si>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</si>
  <si>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</si>
  <si>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</si>
  <si>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</si>
  <si>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</si>
  <si>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</si>
  <si>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</si>
  <si>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</si>
  <si>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</si>
  <si>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</si>
  <si>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</si>
  <si>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</si>
  <si>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</si>
  <si>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</si>
  <si>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</si>
  <si>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</si>
  <si>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</si>
  <si>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</si>
  <si>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</si>
  <si>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</si>
  <si>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</si>
  <si>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</si>
  <si>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</si>
  <si>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</si>
  <si>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</si>
  <si>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</si>
  <si>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</si>
  <si>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</si>
  <si>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</si>
  <si>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</si>
  <si>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</si>
  <si>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</si>
  <si>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</si>
  <si>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</si>
  <si>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</si>
  <si>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</si>
  <si>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</si>
  <si>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</si>
  <si>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</si>
  <si>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</si>
  <si>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</si>
  <si>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</si>
  <si>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</si>
  <si>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</si>
  <si>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</si>
  <si>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</si>
  <si>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</si>
  <si>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</si>
  <si>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</si>
  <si>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</si>
  <si>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</si>
  <si>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</si>
  <si>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</si>
  <si>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</si>
  <si>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</si>
  <si>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</si>
  <si>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</si>
  <si>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</si>
  <si>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</si>
  <si>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</si>
  <si>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</si>
  <si>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</si>
  <si>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</si>
  <si>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</si>
  <si>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</si>
  <si>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</si>
  <si>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</si>
  <si>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</si>
  <si>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</si>
  <si>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</si>
  <si>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</si>
  <si>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</si>
  <si>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</si>
  <si>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</si>
  <si>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</si>
  <si>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</si>
  <si>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</si>
  <si>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</si>
  <si>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</si>
  <si>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</si>
  <si>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</si>
  <si>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</si>
  <si>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</si>
  <si>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</si>
  <si>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</si>
  <si>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</si>
  <si>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</si>
  <si>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</si>
  <si>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</si>
  <si>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</si>
  <si>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</si>
  <si>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</si>
  <si>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</si>
  <si>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</si>
  <si>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</si>
  <si>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</si>
  <si>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</si>
  <si>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</si>
  <si>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</si>
  <si>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</si>
  <si>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</si>
  <si>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</si>
  <si>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</si>
  <si>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</si>
  <si>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</si>
  <si>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</si>
  <si>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</si>
  <si>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</si>
  <si>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</si>
  <si>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</si>
  <si>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</si>
  <si>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</si>
  <si>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</si>
  <si>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</si>
  <si>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</si>
  <si>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</si>
  <si>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</si>
  <si>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</si>
  <si>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</si>
  <si>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</si>
  <si>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</si>
  <si>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</si>
  <si>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</si>
  <si>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</si>
  <si>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</si>
  <si>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</si>
  <si>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</si>
  <si>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</si>
  <si>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</si>
  <si>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</si>
  <si>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</si>
  <si>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</si>
  <si>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</si>
  <si>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</si>
  <si>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</si>
  <si>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</si>
  <si>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</si>
  <si>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</si>
  <si>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</si>
  <si>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</si>
  <si>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</si>
  <si>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</si>
  <si>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</si>
  <si>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</si>
  <si>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</si>
  <si>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</si>
  <si>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</si>
  <si>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</si>
  <si>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</si>
  <si>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</si>
  <si>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</si>
  <si>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</si>
  <si>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</si>
  <si>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</si>
  <si>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</si>
  <si>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</si>
  <si>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</si>
  <si>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</si>
  <si>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</si>
  <si>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</si>
  <si>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</si>
  <si>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</si>
  <si>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</si>
  <si>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</si>
  <si>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</si>
  <si>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</si>
  <si>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</si>
  <si>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</si>
  <si>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</si>
  <si>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</si>
  <si>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</si>
  <si>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</si>
  <si>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</si>
  <si>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</si>
  <si>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</si>
  <si>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</si>
  <si>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</si>
  <si>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</si>
  <si>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</si>
  <si>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</si>
  <si>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</si>
  <si>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</si>
  <si>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</si>
  <si>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</si>
  <si>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</si>
  <si>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</si>
  <si>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</si>
  <si>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</si>
  <si>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</si>
  <si>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</si>
  <si>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</si>
  <si>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</si>
  <si>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</si>
  <si>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</si>
  <si>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</si>
  <si>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</si>
  <si>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</si>
  <si>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</si>
  <si>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</si>
  <si>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</si>
  <si>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</si>
  <si>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</si>
  <si>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</si>
  <si>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</si>
  <si>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</si>
  <si>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</si>
  <si>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</si>
  <si>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</si>
  <si>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</si>
  <si>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</si>
  <si>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</si>
  <si>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</si>
  <si>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</si>
  <si>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</si>
  <si>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</si>
  <si>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</si>
  <si>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</si>
  <si>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</si>
  <si>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</si>
  <si>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</si>
  <si>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</si>
  <si>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</si>
  <si>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</si>
  <si>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</si>
  <si>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</si>
  <si>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</si>
  <si>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</si>
  <si>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</si>
  <si>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</si>
  <si>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</si>
  <si>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</si>
  <si>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</si>
  <si>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</si>
  <si>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</si>
  <si>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</si>
  <si>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</si>
  <si>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</si>
  <si>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</si>
  <si>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</si>
  <si>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</si>
  <si>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</si>
  <si>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</si>
  <si>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</si>
  <si>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</si>
  <si>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</si>
  <si>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</si>
  <si>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</si>
  <si>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</si>
  <si>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</si>
  <si>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</si>
  <si>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</si>
  <si>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</si>
  <si>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</si>
  <si>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</si>
  <si>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</si>
  <si>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</si>
  <si>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</si>
  <si>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</si>
  <si>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</si>
  <si>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</si>
  <si>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</si>
  <si>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</si>
  <si>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</si>
  <si>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</si>
  <si>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</si>
  <si>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</si>
  <si>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</si>
  <si>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</si>
  <si>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</si>
  <si>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</si>
  <si>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</si>
  <si>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</si>
  <si>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</si>
  <si>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</si>
  <si>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</si>
  <si>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</si>
  <si>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</si>
  <si>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</si>
  <si>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</si>
  <si>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</si>
  <si>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</si>
  <si>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</si>
  <si>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</si>
  <si>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</si>
  <si>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</si>
  <si>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</si>
  <si>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</si>
  <si>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</si>
  <si>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</si>
  <si>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</si>
  <si>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</si>
  <si>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</si>
  <si>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</si>
  <si>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</si>
  <si>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</si>
  <si>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</si>
  <si>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</si>
  <si>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</si>
  <si>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</si>
  <si>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</si>
  <si>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</si>
  <si>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</si>
  <si>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</si>
  <si>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</si>
  <si>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</si>
  <si>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</si>
  <si>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</si>
  <si>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</si>
  <si>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</si>
  <si>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</si>
  <si>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</si>
  <si>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</si>
  <si>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</si>
  <si>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</si>
  <si>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</si>
  <si>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</si>
  <si>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</si>
  <si>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</si>
  <si>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</si>
  <si>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</si>
  <si>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</si>
  <si>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</si>
  <si>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</si>
  <si>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</si>
  <si>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</si>
  <si>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</si>
  <si>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</si>
  <si>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</si>
  <si>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</si>
  <si>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</si>
  <si>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</si>
  <si>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</si>
  <si>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</si>
  <si>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</si>
  <si>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</si>
  <si>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</si>
  <si>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</si>
  <si>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</si>
  <si>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</si>
  <si>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</si>
  <si>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</si>
  <si>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</si>
  <si>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</si>
  <si>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</si>
  <si>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</si>
  <si>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</si>
  <si>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</si>
  <si>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</si>
  <si>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</si>
  <si>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</si>
  <si>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</si>
  <si>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</si>
  <si>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</si>
  <si>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</si>
  <si>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</si>
  <si>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</si>
  <si>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</si>
  <si>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</si>
  <si>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</si>
  <si>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</si>
  <si>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</si>
  <si>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</si>
  <si>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</si>
  <si>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</si>
  <si>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</si>
  <si>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</si>
  <si>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</si>
  <si>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</si>
  <si>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</si>
  <si>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</si>
  <si>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</si>
  <si>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</si>
  <si>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</si>
  <si>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</si>
  <si>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</si>
  <si>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</si>
  <si>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</si>
  <si>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</si>
  <si>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</si>
  <si>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</si>
  <si>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</si>
  <si>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</si>
  <si>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</si>
  <si>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</si>
  <si>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</si>
  <si>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</si>
  <si>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</si>
  <si>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</si>
  <si>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</si>
  <si>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</si>
  <si>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</si>
  <si>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</si>
  <si>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</si>
  <si>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</si>
  <si>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</si>
  <si>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</si>
  <si>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</si>
  <si>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</si>
  <si>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</si>
  <si>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</si>
  <si>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</si>
  <si>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</si>
  <si>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</si>
  <si>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</si>
  <si>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</si>
  <si>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</si>
  <si>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</si>
  <si>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</si>
  <si>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</si>
  <si>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</si>
  <si>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</si>
  <si>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</si>
  <si>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</si>
  <si>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</si>
  <si>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</si>
  <si>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</si>
  <si>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</si>
  <si>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</si>
  <si>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</si>
  <si>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</si>
  <si>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</si>
  <si>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</si>
  <si>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</si>
  <si>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</si>
  <si>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</si>
  <si>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</si>
  <si>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</si>
  <si>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</si>
  <si>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</si>
  <si>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</si>
  <si>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</si>
  <si>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</si>
  <si>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</si>
  <si>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</si>
  <si>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</si>
  <si>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</si>
  <si>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</si>
  <si>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</si>
  <si>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</si>
  <si>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</si>
  <si>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</si>
  <si>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</si>
  <si>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</si>
  <si>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</si>
  <si>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</si>
  <si>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</si>
  <si>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</si>
  <si>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</si>
  <si>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</si>
  <si>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</si>
  <si>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</si>
  <si>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</si>
  <si>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</si>
  <si>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</si>
  <si>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</si>
  <si>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</si>
  <si>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</si>
  <si>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</si>
  <si>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</si>
  <si>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</si>
  <si>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</si>
  <si>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</si>
  <si>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</si>
  <si>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</si>
  <si>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</si>
  <si>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</si>
  <si>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</si>
  <si>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</si>
  <si>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</si>
  <si>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</si>
  <si>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</si>
  <si>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</si>
  <si>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</si>
  <si>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</si>
  <si>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</si>
  <si>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</si>
  <si>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</si>
  <si>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</si>
  <si>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</si>
  <si>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</si>
  <si>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</si>
  <si>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</si>
  <si>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</si>
  <si>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</si>
  <si>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</si>
  <si>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</si>
  <si>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</si>
  <si>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</si>
  <si>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</si>
  <si>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</si>
  <si>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</si>
  <si>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</si>
  <si>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</si>
  <si>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</si>
  <si>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</si>
  <si>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</si>
  <si>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</si>
  <si>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</si>
  <si>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</si>
  <si>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</si>
  <si>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</si>
  <si>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</si>
  <si>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</si>
  <si>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</si>
  <si>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</si>
  <si>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</si>
  <si>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</si>
  <si>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</si>
  <si>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</si>
  <si>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</si>
  <si>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</si>
  <si>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</si>
  <si>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</si>
  <si>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</si>
  <si>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</si>
  <si>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</si>
  <si>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</si>
  <si>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</si>
  <si>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</si>
  <si>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</si>
  <si>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</si>
  <si>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</si>
  <si>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</si>
  <si>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</si>
  <si>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</si>
  <si>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</si>
  <si>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</si>
  <si>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</si>
  <si>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</si>
  <si>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</si>
  <si>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</si>
  <si>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</si>
  <si>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</si>
  <si>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</si>
  <si>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</si>
  <si>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</si>
  <si>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</si>
  <si>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</si>
  <si>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</si>
  <si>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</si>
  <si>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</si>
  <si>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</si>
  <si>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</si>
  <si>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</si>
  <si>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</si>
  <si>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</si>
  <si>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</si>
  <si>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</si>
  <si>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</si>
  <si>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</si>
  <si>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</si>
  <si>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</si>
  <si>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</si>
  <si>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</si>
  <si>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</si>
  <si>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</si>
  <si>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</si>
  <si>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</si>
  <si>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</si>
  <si>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</si>
  <si>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</si>
  <si>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</si>
  <si>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</si>
  <si>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</si>
  <si>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</si>
  <si>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</si>
  <si>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</si>
  <si>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</si>
  <si>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</si>
  <si>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</si>
  <si>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</si>
  <si>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</si>
  <si>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</si>
  <si>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</si>
  <si>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</si>
  <si>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</si>
  <si>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</si>
  <si>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</si>
  <si>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</si>
  <si>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</si>
  <si>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</si>
  <si>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</si>
  <si>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</si>
  <si>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</si>
  <si>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</si>
  <si>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</si>
  <si>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</si>
  <si>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</si>
  <si>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</si>
  <si>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</si>
  <si>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</si>
  <si>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</si>
  <si>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</si>
  <si>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</si>
  <si>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</si>
  <si>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</si>
  <si>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</si>
  <si>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</si>
  <si>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</si>
  <si>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</si>
  <si>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</si>
  <si>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</si>
  <si>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</si>
  <si>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</si>
  <si>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</si>
  <si>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</si>
  <si>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</si>
  <si>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</si>
  <si>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</si>
  <si>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</si>
  <si>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</si>
  <si>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</si>
  <si>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</si>
  <si>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</si>
  <si>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</si>
  <si>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</si>
  <si>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</si>
  <si>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</si>
  <si>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</si>
  <si>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</si>
  <si>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</si>
  <si>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</si>
  <si>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</si>
  <si>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</si>
  <si>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</si>
  <si>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</si>
  <si>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</si>
  <si>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</si>
  <si>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</si>
  <si>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</si>
  <si>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</si>
  <si>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</si>
  <si>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</si>
  <si>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</si>
  <si>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</si>
  <si>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</si>
  <si>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</si>
  <si>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</si>
  <si>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</si>
  <si>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</si>
  <si>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</si>
  <si>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</si>
  <si>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</si>
  <si>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</si>
  <si>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</si>
  <si>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</si>
  <si>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</si>
  <si>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</si>
  <si>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</si>
  <si>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</si>
  <si>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</si>
  <si>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</si>
  <si>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</si>
  <si>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</si>
  <si>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</si>
  <si>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</si>
  <si>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</si>
  <si>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</si>
  <si>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</si>
  <si>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</si>
  <si>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</si>
  <si>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</si>
  <si>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</si>
  <si>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</si>
  <si>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</si>
  <si>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</si>
  <si>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</si>
  <si>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</si>
  <si>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</si>
  <si>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</si>
  <si>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</si>
  <si>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</si>
  <si>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</si>
  <si>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</si>
  <si>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</si>
  <si>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</si>
  <si>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</si>
  <si>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</si>
  <si>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</si>
  <si>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</si>
  <si>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</si>
  <si>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</si>
  <si>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</si>
  <si>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</si>
  <si>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</si>
  <si>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</si>
  <si>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</si>
  <si>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</si>
  <si>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</si>
  <si>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</si>
  <si>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</si>
  <si>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</si>
  <si>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</si>
  <si>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</si>
  <si>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</si>
  <si>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</si>
  <si>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</si>
  <si>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</si>
  <si>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</si>
  <si>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</si>
  <si>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</si>
  <si>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</si>
  <si>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</si>
  <si>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</si>
  <si>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</si>
  <si>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</si>
  <si>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</si>
  <si>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</si>
  <si>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</si>
  <si>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</si>
  <si>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</si>
  <si>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</si>
  <si>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</si>
  <si>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</si>
  <si>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</si>
  <si>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</si>
  <si>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</si>
  <si>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</si>
  <si>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</si>
  <si>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</si>
  <si>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</si>
  <si>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</si>
  <si>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</si>
  <si>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</si>
  <si>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</si>
  <si>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</si>
  <si>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</si>
  <si>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</si>
  <si>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</si>
  <si>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</si>
  <si>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</si>
  <si>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</si>
  <si>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</si>
  <si>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</si>
  <si>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</si>
  <si>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</si>
  <si>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</si>
  <si>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</si>
  <si>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</si>
  <si>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</si>
  <si>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</si>
  <si>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</si>
  <si>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</si>
  <si>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</si>
  <si>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</si>
  <si>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</si>
  <si>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</si>
  <si>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</si>
  <si>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</si>
  <si>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</si>
  <si>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</si>
  <si>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</si>
  <si>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</si>
  <si>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</si>
  <si>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</si>
  <si>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</si>
  <si>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</si>
  <si>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</si>
  <si>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</si>
  <si>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</si>
  <si>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</si>
  <si>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</si>
  <si>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</si>
  <si>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</si>
  <si>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</si>
  <si>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</si>
  <si>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</si>
  <si>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</si>
  <si>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</si>
  <si>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</si>
  <si>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</si>
  <si>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</si>
  <si>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</si>
  <si>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</si>
  <si>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</si>
  <si>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</si>
  <si>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</si>
  <si>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</si>
  <si>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</si>
  <si>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</si>
  <si>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</si>
  <si>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</si>
  <si>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</si>
  <si>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</si>
  <si>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</si>
  <si>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</si>
  <si>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</si>
  <si>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</si>
  <si>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</si>
  <si>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</si>
  <si>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</si>
  <si>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</si>
  <si>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</si>
  <si>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</si>
  <si>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</si>
  <si>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</si>
  <si>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</si>
  <si>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</si>
  <si>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</si>
  <si>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</si>
  <si>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</si>
  <si>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</si>
  <si>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</si>
  <si>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</si>
  <si>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</si>
  <si>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</si>
  <si>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</si>
  <si>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</si>
  <si>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</si>
  <si>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</si>
  <si>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</si>
  <si>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</si>
  <si>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</si>
  <si>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</si>
  <si>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</si>
  <si>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</si>
  <si>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</si>
  <si>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</si>
  <si>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</si>
  <si>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</si>
  <si>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</si>
  <si>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</si>
  <si>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</si>
  <si>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</si>
  <si>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</si>
  <si>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</si>
  <si>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</si>
  <si>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</si>
  <si>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</si>
  <si>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</si>
  <si>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</si>
  <si>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</si>
  <si>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</si>
  <si>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</si>
  <si>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</si>
  <si>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</si>
  <si>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</si>
  <si>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</si>
  <si>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</si>
  <si>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</si>
  <si>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</si>
  <si>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</si>
  <si>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</si>
  <si>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</si>
  <si>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</si>
  <si>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</si>
  <si>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</si>
  <si>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</si>
  <si>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</si>
  <si>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</si>
  <si>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</si>
  <si>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</si>
  <si>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</si>
  <si>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</si>
  <si>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</si>
  <si>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</si>
  <si>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</si>
  <si>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</si>
  <si>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</si>
  <si>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</si>
  <si>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</si>
  <si>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</si>
  <si>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</si>
  <si>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</si>
  <si>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</si>
  <si>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</si>
  <si>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</si>
  <si>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</si>
  <si>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</si>
  <si>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</si>
  <si>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</si>
  <si>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</si>
  <si>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</si>
  <si>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</si>
  <si>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</si>
  <si>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</si>
  <si>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</si>
  <si>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</si>
  <si>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</si>
  <si>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</si>
  <si>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</si>
  <si>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</si>
  <si>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</si>
  <si>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</si>
  <si>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</si>
  <si>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</si>
  <si>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</si>
  <si>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</si>
  <si>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</si>
  <si>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</si>
  <si>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</si>
  <si>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</si>
  <si>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</si>
  <si>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</si>
  <si>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</si>
  <si>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</si>
  <si>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</si>
  <si>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</si>
  <si>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</si>
  <si>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</si>
  <si>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</si>
  <si>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</si>
  <si>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</si>
  <si>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</si>
  <si>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</si>
  <si>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</si>
  <si>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</si>
  <si>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</si>
  <si>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</si>
  <si>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</si>
  <si>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</si>
  <si>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</si>
  <si>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</si>
  <si>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</si>
  <si>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</si>
  <si>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</si>
  <si>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</si>
  <si>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</si>
  <si>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</si>
  <si>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</si>
  <si>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</si>
  <si>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</si>
  <si>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</si>
  <si>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</si>
  <si>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</si>
  <si>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</si>
  <si>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</si>
  <si>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</si>
  <si>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</si>
  <si>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</si>
  <si>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</si>
  <si>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</si>
  <si>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</si>
  <si>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</si>
  <si>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</si>
  <si>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</si>
  <si>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</si>
  <si>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</si>
  <si>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</si>
  <si>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</si>
  <si>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</si>
  <si>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</si>
  <si>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</si>
  <si>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</si>
  <si>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</si>
  <si>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</si>
  <si>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</si>
  <si>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</si>
  <si>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</si>
  <si>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</si>
  <si>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</si>
  <si>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</si>
  <si>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</si>
  <si>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</si>
  <si>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</si>
  <si>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</si>
  <si>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</si>
  <si>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</si>
  <si>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</si>
  <si>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</si>
  <si>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</si>
  <si>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</si>
  <si>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</si>
  <si>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</si>
  <si>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</si>
  <si>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</si>
  <si>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</si>
  <si>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</si>
  <si>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</si>
  <si>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</si>
  <si>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</si>
  <si>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</si>
  <si>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</si>
  <si>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</si>
  <si>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</si>
  <si>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</si>
  <si>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</si>
  <si>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</si>
  <si>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</si>
  <si>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</si>
  <si>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</si>
  <si>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</si>
  <si>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</si>
  <si>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</si>
  <si>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</si>
  <si>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</si>
  <si>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</si>
  <si>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</si>
  <si>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</si>
  <si>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</si>
  <si>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</si>
  <si>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</si>
  <si>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</si>
  <si>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</si>
  <si>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</si>
  <si>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</si>
  <si>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</si>
  <si>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</si>
  <si>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</si>
  <si>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</si>
  <si>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</si>
  <si>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</si>
  <si>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</si>
  <si>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</si>
  <si>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</si>
  <si>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</si>
  <si>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</si>
  <si>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</si>
  <si>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</si>
  <si>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</si>
  <si>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</si>
  <si>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</si>
  <si>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</si>
  <si>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</si>
  <si>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</si>
  <si>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</si>
  <si>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</si>
  <si>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</si>
  <si>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</si>
  <si>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</si>
  <si>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</si>
  <si>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</si>
  <si>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</si>
  <si>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</si>
  <si>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</si>
  <si>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</si>
  <si>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</si>
  <si>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</si>
  <si>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</si>
  <si>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</si>
  <si>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</si>
  <si>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</si>
  <si>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</si>
  <si>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</si>
  <si>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</si>
  <si>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</si>
  <si>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</si>
  <si>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</si>
  <si>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</si>
  <si>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</si>
  <si>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</si>
  <si>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</si>
  <si>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</si>
  <si>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</si>
  <si>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</si>
  <si>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</si>
  <si>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</si>
  <si>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</si>
  <si>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</si>
  <si>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</si>
  <si>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</si>
  <si>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</si>
  <si>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</si>
  <si>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</si>
  <si>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</si>
  <si>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</si>
  <si>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</si>
  <si>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</si>
  <si>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</si>
  <si>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</si>
  <si>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</si>
  <si>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</si>
  <si>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</si>
  <si>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</si>
  <si>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</si>
  <si>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</si>
  <si>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</si>
  <si>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</si>
  <si>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</si>
  <si>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</si>
  <si>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</si>
  <si>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</si>
  <si>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</si>
  <si>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</si>
  <si>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</si>
  <si>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</si>
  <si>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</si>
  <si>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</si>
  <si>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</si>
  <si>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</si>
  <si>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</si>
  <si>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</si>
  <si>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</si>
  <si>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</si>
  <si>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</si>
  <si>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</si>
  <si>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</si>
  <si>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</si>
  <si>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</si>
  <si>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</si>
  <si>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</si>
  <si>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</si>
  <si>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</si>
  <si>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</si>
  <si>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</si>
  <si>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</si>
  <si>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</si>
  <si>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</si>
  <si>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</si>
  <si>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</si>
  <si>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</si>
  <si>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</si>
  <si>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</si>
  <si>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</si>
  <si>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</si>
  <si>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</si>
  <si>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</si>
  <si>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</si>
  <si>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</si>
  <si>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</si>
  <si>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</si>
  <si>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</si>
  <si>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</si>
  <si>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</si>
  <si>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</si>
  <si>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</si>
  <si>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</si>
  <si>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</si>
  <si>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</si>
  <si>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</si>
  <si>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</si>
  <si>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</si>
  <si>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</si>
  <si>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</si>
  <si>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</si>
  <si>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</si>
  <si>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</si>
  <si>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</si>
  <si>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</si>
  <si>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</si>
  <si>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</si>
  <si>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</si>
  <si>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</si>
  <si>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</si>
  <si>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</si>
  <si>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</si>
  <si>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</si>
  <si>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</si>
  <si>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</si>
  <si>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</si>
  <si>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</si>
  <si>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</si>
  <si>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</si>
  <si>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</si>
  <si>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</si>
  <si>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</si>
  <si>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</si>
  <si>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</si>
  <si>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</si>
  <si>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</si>
  <si>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</si>
  <si>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</si>
  <si>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</si>
  <si>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</si>
  <si>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</si>
  <si>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</si>
  <si>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</si>
  <si>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</si>
  <si>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</si>
  <si>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</si>
  <si>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</si>
  <si>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</si>
  <si>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</si>
  <si>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</si>
  <si>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</si>
  <si>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</si>
  <si>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</si>
  <si>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</si>
  <si>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</si>
  <si>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</si>
  <si>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</si>
  <si>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</si>
  <si>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</si>
  <si>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</si>
  <si>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</si>
  <si>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</si>
  <si>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</si>
  <si>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</si>
  <si>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</si>
  <si>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</si>
  <si>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</si>
  <si>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</si>
  <si>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</si>
  <si>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</si>
  <si>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</si>
  <si>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</si>
  <si>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</si>
  <si>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</si>
  <si>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</si>
  <si>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</si>
  <si>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</si>
  <si>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</si>
  <si>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</si>
  <si>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</si>
  <si>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</si>
  <si>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</si>
  <si>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</si>
  <si>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</si>
  <si>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</si>
  <si>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</si>
  <si>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</si>
  <si>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</si>
  <si>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</si>
  <si>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</si>
  <si>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</si>
  <si>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</si>
  <si>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</si>
  <si>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</si>
  <si>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</si>
  <si>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</si>
  <si>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</si>
  <si>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</si>
  <si>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</si>
  <si>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</si>
  <si>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</si>
  <si>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</si>
  <si>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</si>
  <si>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</si>
  <si>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</si>
  <si>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</si>
  <si>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</si>
  <si>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</si>
  <si>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</si>
  <si>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</si>
  <si>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</si>
  <si>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</si>
  <si>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</si>
  <si>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</si>
  <si>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</si>
  <si>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</si>
  <si>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</si>
  <si>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</si>
  <si>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</si>
  <si>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</si>
  <si>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</si>
  <si>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</si>
  <si>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</si>
  <si>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</si>
  <si>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</si>
  <si>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</si>
  <si>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</si>
  <si>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</si>
  <si>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</si>
  <si>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</si>
  <si>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</si>
  <si>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</si>
  <si>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</si>
  <si>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</si>
  <si>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</si>
  <si>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</si>
  <si>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</si>
  <si>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</si>
  <si>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</si>
  <si>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</si>
  <si>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</si>
  <si>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</si>
  <si>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</si>
  <si>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</si>
  <si>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</si>
  <si>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</si>
  <si>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</si>
  <si>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</si>
  <si>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</si>
  <si>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</si>
  <si>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</si>
  <si>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</si>
  <si>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</si>
  <si>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</si>
  <si>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</si>
  <si>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</si>
  <si>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</si>
  <si>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</si>
  <si>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</si>
  <si>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</si>
  <si>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</si>
  <si>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</si>
  <si>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</si>
  <si>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</si>
  <si>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</si>
  <si>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</si>
  <si>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</si>
  <si>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</si>
  <si>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</si>
  <si>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</si>
  <si>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</si>
  <si>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</si>
  <si>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</si>
  <si>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</si>
  <si>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</si>
  <si>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</si>
  <si>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</si>
  <si>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</si>
  <si>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</si>
  <si>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</si>
  <si>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</si>
  <si>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</si>
  <si>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</si>
  <si>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</si>
  <si>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</si>
  <si>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</si>
  <si>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</si>
  <si>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</si>
  <si>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</si>
  <si>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</si>
  <si>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</si>
  <si>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</si>
  <si>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</si>
  <si>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</si>
  <si>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</si>
  <si>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</si>
  <si>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</si>
  <si>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</si>
  <si>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</si>
  <si>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</si>
  <si>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</si>
  <si>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</si>
  <si>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</si>
  <si>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</si>
  <si>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</si>
  <si>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</si>
  <si>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</si>
  <si>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</si>
  <si>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</si>
  <si>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</si>
  <si>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</si>
  <si>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</si>
  <si>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</si>
  <si>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</si>
  <si>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</si>
  <si>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</si>
  <si>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</si>
  <si>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</si>
  <si>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</si>
  <si>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</si>
  <si>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</si>
  <si>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</si>
  <si>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</si>
  <si>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</si>
  <si>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</si>
  <si>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</si>
  <si>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</si>
  <si>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</si>
  <si>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</si>
  <si>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</si>
  <si>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</si>
  <si>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</si>
  <si>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</si>
  <si>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</si>
  <si>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</si>
  <si>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</si>
  <si>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</si>
  <si>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</si>
  <si>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</si>
  <si>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</si>
  <si>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</si>
  <si>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</si>
  <si>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</si>
  <si>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</si>
  <si>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</si>
  <si>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</si>
  <si>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</si>
  <si>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</si>
  <si>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</si>
  <si>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</si>
  <si>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</si>
  <si>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</si>
  <si>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</si>
  <si>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</si>
  <si>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</si>
  <si>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</si>
  <si>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</si>
  <si>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</si>
  <si>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</si>
  <si>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</si>
  <si>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</si>
  <si>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</si>
  <si>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</si>
  <si>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</si>
  <si>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</si>
  <si>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</si>
  <si>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</si>
  <si>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</si>
  <si>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</si>
  <si>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</si>
  <si>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</si>
  <si>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</si>
  <si>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</si>
  <si>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</si>
  <si>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</si>
  <si>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</si>
  <si>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</si>
  <si>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</si>
  <si>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</si>
  <si>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</si>
  <si>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</si>
  <si>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</si>
  <si>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</si>
  <si>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</si>
  <si>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</si>
  <si>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</si>
  <si>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</si>
  <si>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</si>
  <si>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</si>
  <si>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</si>
  <si>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</si>
  <si>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</si>
  <si>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</si>
  <si>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</si>
  <si>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</si>
  <si>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</si>
  <si>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</si>
  <si>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</si>
  <si>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</si>
  <si>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</si>
  <si>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</si>
  <si>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</si>
  <si>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</si>
  <si>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</si>
  <si>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</si>
  <si>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</si>
  <si>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</si>
  <si>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</si>
  <si>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</si>
  <si>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</si>
  <si>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</si>
  <si>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</si>
  <si>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</si>
  <si>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</si>
  <si>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</si>
  <si>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</si>
  <si>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</si>
  <si>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</si>
  <si>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</si>
  <si>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</si>
  <si>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</si>
  <si>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</si>
  <si>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</si>
  <si>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</si>
  <si>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</si>
  <si>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</si>
  <si>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</si>
  <si>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</si>
  <si>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</si>
  <si>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</si>
  <si>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</si>
  <si>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</si>
  <si>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</si>
  <si>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</si>
  <si>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</si>
  <si>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</si>
  <si>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</si>
  <si>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</si>
  <si>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</si>
  <si>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</si>
  <si>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</si>
  <si>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</si>
  <si>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</si>
  <si>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</si>
  <si>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</si>
  <si>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</si>
  <si>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</si>
  <si>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</si>
  <si>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</si>
  <si>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</si>
  <si>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</si>
  <si>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</si>
  <si>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</si>
  <si>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</si>
  <si>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</si>
  <si>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</si>
  <si>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</si>
  <si>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</si>
  <si>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</si>
  <si>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</si>
  <si>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</si>
  <si>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</si>
  <si>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</si>
  <si>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</si>
  <si>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</si>
  <si>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</si>
  <si>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</si>
  <si>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</si>
  <si>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</si>
  <si>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</si>
  <si>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</si>
  <si>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</si>
  <si>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</si>
  <si>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</si>
  <si>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</si>
  <si>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</si>
  <si>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</si>
  <si>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</si>
  <si>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</si>
  <si>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</si>
  <si>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</si>
  <si>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</si>
  <si>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</si>
  <si>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</si>
  <si>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</si>
  <si>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</si>
  <si>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</si>
  <si>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</si>
  <si>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</si>
  <si>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</si>
  <si>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</si>
  <si>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</si>
  <si>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</si>
  <si>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</si>
  <si>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</si>
  <si>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</si>
  <si>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</si>
  <si>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</si>
  <si>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</si>
  <si>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</si>
  <si>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</si>
  <si>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</si>
  <si>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</si>
  <si>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</si>
  <si>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</si>
  <si>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</si>
  <si>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</si>
  <si>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</si>
  <si>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</si>
  <si>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</si>
  <si>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</si>
  <si>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</si>
  <si>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</si>
  <si>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</si>
  <si>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</si>
  <si>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</si>
  <si>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</si>
  <si>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</si>
  <si>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</si>
  <si>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</si>
  <si>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</si>
  <si>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</si>
  <si>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</si>
  <si>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</si>
  <si>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</si>
  <si>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</si>
  <si>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</si>
  <si>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</si>
  <si>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</si>
  <si>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</si>
  <si>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</si>
  <si>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</si>
  <si>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</si>
  <si>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</si>
  <si>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</si>
  <si>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</si>
  <si>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</si>
  <si>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</si>
  <si>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</si>
  <si>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</si>
  <si>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</si>
  <si>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</si>
  <si>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</si>
  <si>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</si>
  <si>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</si>
  <si>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</si>
  <si>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</si>
  <si>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</si>
  <si>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</si>
  <si>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</si>
  <si>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</si>
  <si>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</si>
  <si>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</si>
  <si>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</si>
  <si>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</si>
  <si>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</si>
  <si>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</si>
  <si>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</si>
  <si>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</si>
  <si>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</si>
  <si>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</si>
  <si>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</si>
  <si>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</si>
  <si>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</si>
  <si>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</si>
  <si>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</si>
  <si>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</si>
  <si>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</si>
  <si>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</si>
  <si>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</si>
  <si>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</si>
  <si>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</si>
  <si>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</si>
  <si>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</si>
  <si>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</si>
  <si>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</si>
  <si>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</si>
  <si>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</si>
  <si>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</si>
  <si>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</si>
  <si>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</si>
  <si>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</si>
  <si>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</si>
  <si>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</si>
  <si>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</si>
  <si>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</si>
  <si>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</si>
  <si>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</si>
  <si>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</si>
  <si>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</si>
  <si>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</si>
  <si>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</si>
  <si>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</si>
  <si>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</si>
  <si>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</si>
  <si>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</si>
  <si>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</si>
  <si>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</si>
  <si>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</si>
  <si>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</si>
  <si>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</si>
  <si>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</si>
  <si>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</si>
  <si>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</si>
  <si>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</si>
  <si>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</si>
  <si>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</si>
  <si>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</si>
  <si>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</si>
  <si>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</si>
  <si>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</si>
  <si>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</si>
  <si>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</si>
  <si>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</si>
  <si>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</si>
  <si>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</si>
  <si>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</si>
  <si>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</si>
  <si>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</si>
  <si>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</si>
  <si>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</si>
  <si>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</si>
  <si>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</si>
  <si>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</si>
  <si>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</si>
  <si>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</si>
  <si>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</si>
  <si>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</si>
  <si>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</si>
  <si>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</si>
  <si>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</si>
  <si>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</si>
  <si>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</si>
  <si>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</si>
  <si>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</si>
  <si>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</si>
  <si>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</si>
  <si>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</si>
  <si>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</si>
  <si>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</si>
  <si>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</si>
  <si>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</si>
  <si>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</si>
  <si>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</si>
  <si>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</si>
  <si>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</si>
  <si>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</si>
  <si>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</si>
  <si>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</si>
  <si>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</si>
  <si>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</si>
  <si>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</si>
  <si>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</si>
  <si>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</si>
  <si>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</si>
  <si>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</si>
  <si>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</si>
  <si>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</si>
  <si>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</si>
  <si>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</si>
  <si>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</si>
  <si>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</si>
  <si>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</si>
  <si>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</si>
  <si>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</si>
  <si>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</si>
  <si>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</si>
  <si>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</si>
  <si>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</si>
  <si>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</si>
  <si>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</si>
  <si>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</si>
  <si>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</si>
  <si>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</si>
  <si>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</si>
  <si>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</si>
  <si>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</si>
  <si>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</si>
  <si>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</si>
  <si>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</si>
  <si>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</si>
  <si>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</si>
  <si>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</si>
  <si>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</si>
  <si>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</si>
  <si>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</si>
  <si>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</si>
  <si>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</si>
  <si>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</si>
  <si>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</si>
  <si>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</si>
  <si>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</si>
  <si>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</si>
  <si>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</si>
  <si>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</si>
  <si>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</si>
  <si>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</si>
  <si>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</si>
  <si>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</si>
  <si>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</si>
  <si>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</si>
  <si>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</si>
  <si>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</si>
  <si>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</si>
  <si>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</si>
  <si>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</si>
  <si>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</si>
  <si>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</si>
  <si>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</si>
  <si>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</si>
  <si>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</si>
  <si>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</si>
  <si>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</si>
  <si>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</si>
  <si>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</si>
  <si>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</si>
  <si>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</si>
  <si>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</si>
  <si>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</si>
  <si>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</si>
  <si>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</si>
  <si>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</si>
  <si>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</si>
  <si>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</si>
  <si>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</si>
  <si>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</si>
  <si>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</si>
  <si>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</si>
  <si>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</si>
  <si>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</si>
  <si>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</si>
  <si>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</si>
  <si>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</si>
  <si>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</si>
  <si>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</si>
  <si>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</si>
  <si>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</si>
  <si>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</si>
  <si>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</si>
  <si>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</si>
  <si>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</si>
  <si>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</si>
  <si>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</si>
  <si>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</si>
  <si>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</si>
  <si>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</si>
  <si>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</si>
  <si>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</si>
  <si>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</si>
  <si>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</si>
  <si>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</si>
  <si>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</si>
  <si>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</si>
  <si>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</si>
  <si>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</si>
  <si>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</si>
  <si>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</si>
  <si>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</si>
  <si>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</si>
  <si>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</si>
  <si>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</si>
  <si>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</si>
  <si>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</si>
  <si>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</si>
  <si>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</si>
  <si>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</si>
  <si>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</si>
  <si>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</si>
  <si>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</si>
  <si>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</si>
  <si>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</si>
  <si>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</si>
  <si>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</si>
  <si>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</si>
  <si>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</si>
  <si>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</si>
  <si>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</si>
  <si>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</si>
  <si>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</si>
  <si>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</si>
  <si>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</si>
  <si>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</si>
  <si>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</si>
  <si>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</si>
  <si>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</si>
  <si>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</si>
  <si>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</si>
  <si>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</si>
  <si>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</si>
  <si>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</si>
  <si>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</si>
  <si>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</si>
  <si>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</si>
  <si>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</si>
  <si>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</si>
  <si>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</si>
  <si>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</si>
  <si>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</si>
  <si>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</si>
  <si>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</si>
  <si>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</si>
  <si>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</si>
  <si>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</si>
  <si>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</si>
  <si>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</si>
  <si>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</si>
  <si>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</si>
  <si>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</si>
  <si>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</si>
  <si>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</si>
  <si>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</si>
  <si>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</si>
  <si>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</si>
  <si>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</si>
  <si>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</si>
  <si>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</si>
  <si>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</si>
  <si>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</si>
  <si>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</si>
  <si>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</si>
  <si>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</si>
  <si>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</si>
  <si>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</si>
  <si>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</si>
  <si>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</si>
  <si>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</si>
  <si>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</si>
  <si>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</si>
  <si>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</si>
  <si>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</si>
  <si>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</si>
  <si>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</si>
  <si>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</si>
  <si>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</si>
  <si>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</si>
  <si>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</si>
  <si>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</si>
  <si>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</si>
  <si>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</si>
  <si>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</si>
  <si>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</si>
  <si>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</si>
  <si>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</si>
  <si>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</si>
  <si>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</si>
  <si>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</si>
  <si>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</si>
  <si>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</si>
  <si>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</si>
  <si>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</si>
  <si>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</si>
  <si>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</si>
  <si>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</si>
  <si>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</si>
  <si>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</si>
  <si>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</si>
  <si>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</si>
  <si>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</si>
  <si>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</si>
  <si>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</si>
  <si>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</si>
  <si>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</si>
  <si>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</si>
  <si>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</si>
  <si>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</si>
  <si>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</si>
  <si>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</si>
  <si>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</si>
  <si>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</si>
  <si>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</si>
  <si>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</si>
  <si>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</si>
  <si>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</si>
  <si>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</si>
  <si>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</si>
  <si>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</si>
  <si>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</si>
  <si>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</si>
  <si>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</si>
  <si>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</si>
  <si>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</si>
  <si>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</si>
  <si>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</si>
  <si>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</si>
  <si>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</si>
  <si>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</si>
  <si>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</si>
  <si>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</si>
  <si>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</si>
  <si>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</si>
  <si>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</si>
  <si>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</si>
  <si>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</si>
  <si>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</si>
  <si>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</si>
  <si>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</si>
  <si>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</si>
  <si>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</si>
  <si>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</si>
  <si>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</si>
  <si>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</si>
  <si>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</si>
  <si>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</si>
  <si>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</si>
  <si>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</si>
  <si>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</si>
  <si>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</si>
  <si>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</si>
  <si>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</si>
  <si>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</si>
  <si>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</si>
  <si>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</si>
  <si>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</si>
  <si>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</si>
  <si>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</si>
  <si>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</si>
  <si>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</si>
  <si>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</si>
  <si>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</si>
  <si>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</si>
  <si>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</si>
  <si>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</si>
  <si>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</si>
  <si>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</si>
  <si>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</si>
  <si>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</si>
  <si>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</si>
  <si>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</si>
  <si>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</si>
  <si>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</si>
  <si>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</si>
  <si>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</si>
  <si>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</si>
  <si>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</si>
  <si>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</si>
  <si>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</si>
  <si>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</si>
  <si>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</si>
  <si>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</si>
  <si>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</si>
  <si>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</si>
  <si>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</si>
  <si>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</si>
  <si>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</si>
  <si>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</si>
  <si>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</si>
  <si>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</si>
  <si>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</si>
  <si>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</si>
  <si>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</si>
  <si>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</si>
  <si>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</si>
  <si>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</si>
  <si>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</si>
  <si>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</si>
  <si>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</si>
  <si>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</si>
  <si>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</si>
  <si>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</si>
  <si>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</si>
  <si>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</si>
  <si>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</si>
  <si>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</si>
  <si>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</si>
  <si>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</si>
  <si>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</si>
  <si>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</si>
  <si>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</si>
  <si>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</si>
  <si>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</si>
  <si>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</si>
  <si>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</si>
  <si>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</si>
  <si>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</si>
  <si>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</si>
  <si>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</si>
  <si>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</si>
  <si>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</si>
  <si>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</si>
  <si>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</si>
  <si>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</si>
  <si>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</si>
  <si>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</si>
  <si>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</si>
  <si>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</si>
  <si>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</si>
  <si>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</si>
  <si>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</si>
  <si>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</si>
  <si>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</si>
  <si>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</si>
  <si>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</si>
  <si>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</si>
  <si>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</si>
  <si>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</si>
  <si>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</si>
  <si>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</si>
  <si>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</si>
  <si>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</si>
  <si>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</si>
  <si>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</si>
  <si>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</si>
  <si>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</si>
  <si>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</si>
  <si>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</si>
  <si>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</si>
  <si>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</si>
  <si>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</si>
  <si>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</si>
  <si>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</si>
  <si>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</si>
  <si>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</si>
  <si>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</si>
  <si>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</si>
  <si>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</si>
  <si>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</si>
  <si>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</si>
  <si>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</si>
  <si>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</si>
  <si>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</si>
  <si>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</si>
  <si>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</si>
  <si>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</si>
  <si>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</si>
  <si>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</si>
  <si>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</si>
  <si>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</si>
  <si>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</si>
  <si>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</si>
  <si>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</si>
  <si>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</si>
  <si>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</si>
  <si>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</si>
  <si>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</si>
  <si>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</si>
  <si>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</si>
  <si>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</si>
  <si>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</si>
  <si>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</si>
  <si>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</si>
  <si>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</si>
  <si>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</si>
  <si>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</si>
  <si>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</si>
  <si>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</si>
  <si>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</si>
  <si>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</si>
  <si>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</si>
  <si>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</si>
  <si>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</si>
  <si>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</si>
  <si>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</si>
  <si>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</si>
  <si>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</si>
  <si>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</si>
  <si>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</si>
  <si>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</si>
  <si>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</si>
  <si>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</si>
  <si>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</si>
  <si>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</si>
  <si>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</si>
  <si>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</si>
  <si>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</si>
  <si>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</si>
  <si>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</si>
  <si>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</si>
  <si>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</si>
  <si>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</si>
  <si>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</si>
  <si>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</si>
  <si>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</si>
  <si>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</si>
  <si>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</si>
  <si>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</si>
  <si>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</si>
  <si>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</si>
  <si>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</si>
  <si>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</si>
  <si>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</si>
  <si>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</si>
  <si>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</si>
  <si>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</si>
  <si>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</si>
  <si>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</si>
  <si>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</si>
  <si>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</si>
  <si>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</si>
  <si>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</si>
  <si>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</si>
  <si>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</si>
  <si>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</si>
  <si>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</si>
  <si>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</si>
  <si>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</si>
  <si>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</si>
  <si>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</si>
  <si>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</si>
  <si>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</si>
  <si>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</si>
  <si>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</si>
  <si>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</si>
  <si>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</si>
  <si>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</si>
  <si>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</si>
  <si>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</si>
  <si>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</si>
  <si>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</si>
  <si>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</si>
  <si>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</si>
  <si>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</si>
  <si>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</si>
  <si>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</si>
  <si>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</si>
  <si>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</si>
  <si>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</si>
  <si>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</si>
  <si>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</si>
  <si>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</si>
  <si>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</si>
  <si>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</si>
  <si>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</si>
  <si>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</si>
  <si>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</si>
  <si>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</si>
  <si>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</si>
  <si>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</si>
  <si>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</si>
  <si>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</si>
  <si>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</si>
  <si>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</si>
  <si>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</si>
  <si>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</si>
  <si>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</si>
  <si>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</si>
  <si>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</si>
  <si>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</si>
  <si>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</si>
  <si>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</si>
  <si>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</si>
  <si>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</si>
  <si>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</si>
  <si>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</si>
  <si>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</si>
  <si>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</si>
  <si>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</si>
  <si>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</si>
  <si>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</si>
  <si>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</si>
  <si>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</si>
  <si>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</si>
  <si>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</si>
  <si>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</si>
  <si>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</si>
  <si>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</si>
  <si>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</si>
  <si>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</si>
  <si>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</si>
  <si>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</si>
  <si>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</si>
  <si>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</si>
  <si>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</si>
  <si>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</si>
  <si>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</si>
  <si>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</si>
  <si>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</si>
  <si>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</si>
  <si>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</si>
  <si>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</si>
  <si>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</si>
  <si>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</si>
  <si>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</si>
  <si>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</si>
  <si>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</si>
  <si>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</si>
  <si>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</si>
  <si>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</si>
  <si>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</si>
  <si>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</si>
  <si>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</si>
  <si>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</si>
  <si>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</si>
  <si>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</si>
  <si>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</si>
  <si>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</si>
  <si>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</si>
  <si>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</si>
  <si>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</si>
  <si>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</si>
  <si>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</si>
  <si>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</si>
  <si>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</si>
  <si>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</si>
  <si>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</si>
  <si>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</si>
  <si>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</si>
  <si>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</si>
  <si>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</si>
  <si>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</si>
  <si>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</si>
  <si>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</si>
  <si>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</si>
  <si>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</si>
  <si>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</si>
  <si>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</si>
  <si>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</si>
  <si>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</si>
  <si>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</si>
  <si>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</si>
  <si>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</si>
  <si>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</si>
  <si>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</si>
  <si>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</si>
  <si>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</si>
  <si>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</si>
  <si>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</si>
  <si>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</si>
  <si>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</si>
  <si>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</si>
  <si>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</si>
  <si>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</si>
  <si>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</si>
  <si>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</si>
  <si>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</si>
  <si>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</si>
  <si>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</si>
  <si>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</si>
  <si>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</si>
  <si>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</si>
  <si>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</si>
  <si>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</si>
  <si>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</si>
  <si>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</si>
  <si>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</si>
  <si>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</si>
  <si>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</si>
  <si>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</si>
  <si>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</si>
  <si>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</si>
  <si>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</si>
  <si>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</si>
  <si>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</si>
  <si>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</si>
  <si>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</si>
  <si>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</si>
  <si>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</si>
  <si>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</si>
  <si>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</si>
  <si>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</si>
  <si>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</si>
  <si>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</si>
  <si>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</si>
  <si>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</si>
  <si>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</si>
  <si>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</si>
  <si>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</si>
  <si>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</si>
  <si>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</si>
  <si>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</si>
  <si>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</si>
  <si>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</si>
  <si>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</si>
  <si>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</si>
  <si>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</si>
  <si>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</si>
  <si>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</si>
  <si>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</si>
  <si>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</si>
  <si>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</si>
  <si>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</si>
  <si>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</si>
  <si>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</si>
  <si>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</si>
  <si>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</si>
  <si>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</si>
  <si>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</si>
  <si>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</si>
  <si>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</si>
  <si>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</si>
  <si>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</si>
  <si>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</si>
  <si>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</si>
  <si>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</si>
  <si>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</si>
  <si>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</si>
  <si>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</si>
  <si>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</si>
  <si>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</si>
  <si>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</si>
  <si>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</si>
  <si>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</si>
  <si>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</si>
  <si>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</si>
  <si>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</si>
  <si>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</si>
  <si>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</si>
  <si>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</si>
  <si>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</si>
  <si>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</si>
  <si>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</si>
  <si>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</si>
  <si>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</si>
  <si>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</si>
  <si>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</si>
  <si>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</si>
  <si>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</si>
  <si>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</si>
  <si>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</si>
  <si>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</si>
  <si>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</si>
  <si>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</si>
  <si>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</si>
  <si>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</si>
  <si>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</si>
  <si>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</si>
  <si>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</si>
  <si>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</si>
  <si>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</si>
  <si>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</si>
  <si>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</si>
  <si>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</si>
  <si>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</si>
  <si>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</si>
  <si>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</si>
  <si>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</si>
  <si>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</si>
  <si>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</si>
  <si>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</si>
  <si>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</si>
  <si>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</si>
  <si>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</si>
  <si>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</si>
  <si>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</si>
  <si>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</si>
  <si>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</si>
  <si>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</si>
  <si>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</si>
  <si>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</si>
  <si>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</si>
  <si>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</si>
  <si>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</si>
  <si>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</si>
  <si>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</si>
  <si>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</si>
  <si>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</si>
  <si>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</si>
  <si>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</si>
  <si>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</si>
  <si>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</si>
  <si>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</si>
  <si>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</si>
  <si>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</si>
  <si>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</si>
  <si>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</si>
  <si>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</si>
  <si>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</si>
  <si>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</si>
  <si>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</si>
  <si>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</si>
  <si>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</si>
  <si>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</si>
  <si>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</si>
  <si>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</si>
  <si>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</si>
  <si>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</si>
  <si>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</si>
  <si>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</si>
  <si>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</si>
  <si>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</si>
  <si>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</si>
  <si>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</si>
  <si>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</si>
  <si>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</si>
  <si>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</si>
  <si>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</si>
  <si>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</si>
  <si>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</si>
  <si>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</si>
  <si>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</si>
  <si>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</si>
  <si>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</si>
  <si>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</si>
  <si>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</si>
  <si>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</si>
  <si>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</si>
  <si>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</si>
  <si>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</si>
  <si>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</si>
  <si>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</si>
  <si>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</si>
  <si>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</si>
  <si>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</si>
  <si>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</si>
  <si>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</si>
  <si>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</si>
  <si>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</si>
  <si>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</si>
  <si>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</si>
  <si>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</si>
  <si>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</si>
  <si>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</si>
  <si>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</si>
  <si>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</si>
  <si>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</si>
  <si>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</si>
  <si>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</si>
  <si>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</si>
  <si>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</si>
  <si>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</si>
  <si>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</si>
  <si>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</si>
  <si>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</si>
  <si>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</si>
  <si>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</si>
  <si>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</si>
  <si>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</si>
  <si>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</si>
  <si>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</si>
  <si>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</si>
  <si>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</si>
  <si>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</si>
  <si>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</si>
  <si>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</si>
  <si>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</si>
  <si>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</si>
  <si>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</si>
  <si>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</si>
  <si>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</si>
  <si>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</si>
  <si>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</si>
  <si>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</si>
  <si>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</si>
  <si>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</si>
  <si>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</si>
  <si>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</si>
  <si>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</si>
  <si>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</si>
  <si>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</si>
  <si>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</si>
  <si>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</si>
  <si>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</si>
  <si>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</si>
  <si>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</si>
  <si>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</si>
  <si>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</si>
  <si>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</si>
  <si>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</si>
  <si>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</si>
  <si>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</si>
  <si>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</si>
  <si>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</si>
  <si>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</si>
  <si>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</si>
  <si>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</si>
  <si>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</si>
  <si>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</si>
  <si>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</si>
  <si>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</si>
  <si>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</si>
  <si>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</si>
  <si>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</si>
  <si>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</si>
  <si>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</si>
  <si>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</si>
  <si>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</si>
  <si>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</si>
  <si>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</si>
  <si>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</si>
  <si>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</si>
  <si>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</si>
  <si>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</si>
  <si>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</si>
  <si>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</si>
  <si>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</si>
  <si>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</si>
  <si>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</si>
  <si>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</si>
  <si>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</si>
  <si>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</si>
  <si>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</si>
  <si>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</si>
  <si>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</si>
  <si>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</si>
  <si>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</si>
  <si>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</si>
  <si>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</si>
  <si>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</si>
  <si>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</si>
  <si>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</si>
  <si>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</si>
  <si>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</si>
  <si>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</si>
  <si>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</si>
  <si>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</si>
  <si>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</si>
  <si>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</si>
  <si>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</si>
  <si>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</si>
  <si>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</si>
  <si>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</si>
  <si>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</si>
  <si>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</si>
  <si>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</si>
  <si>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</si>
  <si>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</si>
  <si>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</si>
  <si>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</si>
  <si>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</si>
  <si>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</si>
  <si>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</si>
  <si>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</si>
  <si>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</si>
  <si>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</si>
  <si>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</si>
  <si>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</si>
  <si>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</si>
  <si>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</si>
  <si>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</si>
  <si>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</si>
  <si>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</si>
  <si>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</si>
  <si>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</si>
  <si>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</si>
  <si>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</si>
  <si>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</si>
  <si>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</si>
  <si>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</si>
  <si>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</si>
  <si>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</si>
  <si>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</si>
  <si>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</si>
  <si>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</si>
  <si>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</si>
  <si>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</si>
  <si>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</si>
  <si>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</si>
  <si>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</si>
  <si>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</si>
  <si>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</si>
  <si>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</si>
  <si>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</si>
  <si>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</si>
  <si>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</si>
  <si>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</si>
  <si>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</si>
  <si>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</si>
  <si>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</si>
  <si>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</si>
  <si>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</si>
  <si>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</si>
  <si>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</si>
  <si>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</si>
  <si>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</si>
  <si>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</si>
  <si>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</si>
  <si>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</si>
  <si>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</si>
  <si>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</si>
  <si>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</si>
  <si>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</si>
  <si>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</si>
  <si>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</si>
  <si>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</si>
  <si>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</si>
  <si>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</si>
  <si>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</si>
  <si>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</si>
  <si>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</si>
  <si>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</si>
  <si>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</si>
  <si>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</si>
  <si>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</si>
  <si>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</si>
  <si>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</si>
  <si>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</si>
  <si>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</si>
  <si>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</si>
  <si>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</si>
  <si>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</si>
  <si>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</si>
  <si>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</si>
  <si>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</si>
  <si>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</si>
  <si>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</si>
  <si>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</si>
  <si>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</si>
  <si>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</si>
  <si>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</si>
  <si>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</si>
  <si>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</si>
  <si>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</si>
  <si>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</si>
  <si>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</si>
  <si>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</si>
  <si>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</si>
  <si>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</si>
  <si>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</si>
  <si>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</si>
  <si>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</si>
  <si>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</si>
  <si>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</si>
  <si>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</si>
  <si>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</si>
  <si>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</si>
  <si>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</si>
  <si>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</si>
  <si>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</si>
  <si>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</si>
  <si>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</si>
  <si>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</si>
  <si>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</si>
  <si>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</si>
  <si>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</si>
  <si>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</si>
  <si>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</si>
  <si>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</si>
  <si>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</si>
  <si>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</si>
  <si>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</si>
  <si>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</si>
  <si>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</si>
  <si>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</si>
  <si>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</si>
  <si>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</si>
  <si>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</si>
  <si>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</si>
  <si>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</si>
  <si>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</si>
  <si>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</si>
  <si>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</si>
  <si>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</si>
  <si>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</si>
  <si>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</si>
  <si>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</si>
  <si>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</si>
  <si>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</si>
  <si>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</si>
  <si>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</si>
  <si>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</si>
  <si>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</si>
  <si>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</si>
  <si>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</si>
  <si>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</si>
  <si>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</si>
  <si>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</si>
  <si>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</si>
  <si>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</si>
  <si>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</si>
  <si>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</si>
  <si>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</si>
  <si>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</si>
  <si>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</si>
  <si>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</si>
  <si>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</si>
  <si>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</si>
  <si>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</si>
  <si>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</si>
  <si>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</si>
  <si>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</si>
  <si>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</si>
  <si>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</si>
  <si>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</si>
  <si>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</si>
  <si>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</si>
  <si>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</si>
  <si>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</si>
  <si>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</si>
  <si>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</si>
  <si>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</si>
  <si>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</si>
  <si>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</si>
  <si>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</si>
  <si>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</si>
  <si>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</si>
  <si>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</si>
  <si>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</si>
  <si>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</si>
  <si>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</si>
  <si>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</si>
  <si>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</si>
  <si>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</si>
  <si>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</si>
  <si>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</si>
  <si>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</si>
  <si>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</si>
  <si>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</si>
  <si>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</si>
  <si>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</si>
  <si>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</si>
  <si>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</si>
  <si>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</si>
  <si>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</si>
  <si>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</si>
  <si>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</si>
  <si>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</si>
  <si>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</si>
  <si>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</si>
  <si>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</si>
  <si>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</si>
  <si>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</si>
  <si>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</si>
  <si>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</si>
  <si>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</si>
  <si>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</si>
  <si>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</si>
  <si>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</si>
  <si>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</si>
  <si>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</si>
  <si>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</si>
  <si>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</si>
  <si>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</si>
  <si>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</si>
  <si>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</si>
  <si>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</si>
  <si>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</si>
  <si>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</si>
  <si>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</si>
  <si>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</si>
  <si>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</si>
  <si>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</si>
  <si>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</si>
  <si>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</si>
  <si>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</si>
  <si>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</si>
  <si>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</si>
  <si>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</si>
  <si>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</si>
  <si>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</si>
  <si>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</si>
  <si>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</si>
  <si>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</si>
  <si>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</si>
  <si>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</si>
  <si>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</si>
  <si>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</si>
  <si>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</si>
  <si>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</si>
  <si>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</si>
  <si>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</si>
  <si>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</si>
  <si>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</si>
  <si>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</si>
  <si>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</si>
  <si>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</si>
  <si>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</si>
  <si>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</si>
  <si>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</si>
  <si>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</si>
  <si>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</si>
  <si>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</si>
  <si>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</si>
  <si>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</si>
  <si>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</si>
  <si>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</si>
  <si>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</si>
  <si>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</si>
  <si>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</si>
  <si>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</si>
  <si>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</si>
  <si>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</si>
  <si>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</si>
  <si>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</si>
  <si>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</si>
  <si>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</si>
  <si>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</si>
  <si>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</si>
  <si>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</si>
  <si>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</si>
  <si>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</si>
  <si>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</si>
  <si>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</si>
  <si>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</si>
  <si>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</si>
  <si>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</si>
  <si>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</si>
  <si>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</si>
  <si>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</si>
  <si>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</si>
  <si>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</si>
  <si>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</si>
  <si>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</si>
  <si>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</si>
  <si>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</si>
  <si>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</si>
  <si>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</si>
  <si>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</si>
  <si>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</si>
  <si>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</si>
  <si>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</si>
  <si>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</si>
  <si>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</si>
  <si>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</si>
  <si>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</si>
  <si>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</si>
  <si>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</si>
  <si>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</si>
  <si>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</si>
  <si>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</si>
  <si>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</si>
  <si>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</si>
  <si>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</si>
  <si>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</si>
  <si>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</si>
  <si>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</si>
  <si>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</si>
  <si>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</si>
  <si>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</si>
  <si>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</si>
  <si>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</si>
  <si>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</si>
  <si>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</si>
  <si>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</si>
  <si>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</si>
  <si>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</si>
  <si>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</si>
  <si>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</si>
  <si>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</si>
  <si>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</si>
  <si>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</si>
  <si>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</si>
  <si>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</si>
  <si>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</si>
  <si>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</si>
  <si>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</si>
  <si>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</si>
  <si>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</si>
  <si>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</si>
  <si>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</si>
  <si>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</si>
  <si>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</si>
  <si>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</si>
  <si>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</si>
  <si>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</si>
  <si>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</si>
  <si>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</si>
  <si>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</si>
  <si>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</si>
  <si>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</si>
  <si>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</si>
  <si>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</si>
  <si>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</si>
  <si>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</si>
  <si>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</si>
  <si>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</si>
  <si>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</si>
  <si>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</si>
  <si>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</si>
  <si>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</si>
  <si>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Parent Category</t>
  </si>
  <si>
    <t>Subcategory</t>
  </si>
  <si>
    <t>Years</t>
  </si>
  <si>
    <t>Date Created Conversion</t>
  </si>
  <si>
    <t>theater</t>
  </si>
  <si>
    <t>(All)</t>
  </si>
  <si>
    <t>Count of outcome</t>
  </si>
  <si>
    <t>Column Labels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</si>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</sst>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3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E-47B6-89D5-52EEBCB0DE4A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E-47B6-89D5-52EEBCB0DE4A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3E-47B6-89D5-52EEBCB0D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984448"/>
        <c:axId val="1534996512"/>
      </c:lineChart>
      <c:catAx>
        <c:axId val="153498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996512"/>
        <c:crosses val="autoZero"/>
        <c:auto val="1"/>
        <c:lblAlgn val="ctr"/>
        <c:lblOffset val="100"/>
        <c:noMultiLvlLbl val="0"/>
      </c:catAx>
      <c:valAx>
        <c:axId val="15349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98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44-4DC3-A55D-A71129E8C310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44-4DC3-A55D-A71129E8C310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44-4DC3-A55D-A71129E8C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597904"/>
        <c:axId val="17295796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D44-4DC3-A55D-A71129E8C31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D44-4DC3-A55D-A71129E8C31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D44-4DC3-A55D-A71129E8C31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D44-4DC3-A55D-A71129E8C310}"/>
                  </c:ext>
                </c:extLst>
              </c15:ser>
            </c15:filteredLineSeries>
          </c:ext>
        </c:extLst>
      </c:lineChart>
      <c:catAx>
        <c:axId val="172959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579600"/>
        <c:crosses val="autoZero"/>
        <c:auto val="1"/>
        <c:lblAlgn val="ctr"/>
        <c:lblOffset val="100"/>
        <c:noMultiLvlLbl val="0"/>
      </c:catAx>
      <c:valAx>
        <c:axId val="172957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59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2</xdr:row>
      <xdr:rowOff>170815</xdr:rowOff>
    </xdr:from>
    <xdr:to>
      <xdr:col>13</xdr:col>
      <xdr:colOff>463550</xdr:colOff>
      <xdr:row>17</xdr:row>
      <xdr:rowOff>151765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5D56EC-6B6A-4E4B-A16F-4E772DC68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1442085</xdr:colOff>
      <xdr:row>15</xdr:row>
      <xdr:rowOff>0</xdr:rowOff>
    </xdr:from>
    <xdr:to>
      <xdr:col>11</xdr:col>
      <xdr:colOff>635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3567DB-E4B1-41EC-B128-74541B26B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tarter_Files/Kickstarter_Challenge%20wrong%20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arcand" refreshedDate="44913.578455902774" createdVersion="8" refreshedVersion="8" minRefreshableVersion="3" recordCount="4114" xr:uid="{881606E1-4951-434F-94FB-FB5199AD9E2F}">
  <cacheSource type="worksheet">
    <worksheetSource ref="A1:R4115" sheet="Kickstarter" r:id="rId2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4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4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4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x v="0"/>
    <s v="television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1"/>
    <x v="0"/>
    <s v="television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2"/>
    <x v="0"/>
    <s v="television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3"/>
    <x v="0"/>
    <s v="television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4"/>
    <x v="0"/>
    <s v="television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5"/>
    <x v="0"/>
    <s v="television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6"/>
    <x v="0"/>
    <s v="television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7"/>
    <x v="0"/>
    <s v="television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8"/>
    <x v="0"/>
    <s v="television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9"/>
    <x v="0"/>
    <s v="television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10"/>
    <x v="0"/>
    <s v="television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11"/>
    <x v="0"/>
    <s v="television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12"/>
    <x v="0"/>
    <s v="television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13"/>
    <x v="0"/>
    <s v="television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14"/>
    <x v="0"/>
    <s v="television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15"/>
    <x v="0"/>
    <s v="television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16"/>
    <x v="0"/>
    <s v="television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17"/>
    <x v="0"/>
    <s v="television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18"/>
    <x v="0"/>
    <s v="television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19"/>
    <x v="0"/>
    <s v="television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20"/>
    <x v="0"/>
    <s v="television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21"/>
    <x v="0"/>
    <s v="television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22"/>
    <x v="0"/>
    <s v="television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23"/>
    <x v="0"/>
    <s v="television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24"/>
    <x v="0"/>
    <s v="television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25"/>
    <x v="0"/>
    <s v="television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26"/>
    <x v="0"/>
    <s v="television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27"/>
    <x v="0"/>
    <s v="television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28"/>
    <x v="0"/>
    <s v="television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29"/>
    <x v="0"/>
    <s v="television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30"/>
    <x v="0"/>
    <s v="television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31"/>
    <x v="0"/>
    <s v="television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32"/>
    <x v="0"/>
    <s v="television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33"/>
    <x v="0"/>
    <s v="television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34"/>
    <x v="0"/>
    <s v="television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35"/>
    <x v="0"/>
    <s v="television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36"/>
    <x v="0"/>
    <s v="television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37"/>
    <x v="0"/>
    <s v="television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38"/>
    <x v="0"/>
    <s v="television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39"/>
    <x v="0"/>
    <s v="television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40"/>
    <x v="0"/>
    <s v="television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41"/>
    <x v="0"/>
    <s v="television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42"/>
    <x v="0"/>
    <s v="television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43"/>
    <x v="0"/>
    <s v="television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44"/>
    <x v="0"/>
    <s v="television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45"/>
    <x v="0"/>
    <s v="television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46"/>
    <x v="0"/>
    <s v="television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47"/>
    <x v="0"/>
    <s v="television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48"/>
    <x v="0"/>
    <s v="television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49"/>
    <x v="0"/>
    <s v="television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50"/>
    <x v="0"/>
    <s v="television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51"/>
    <x v="0"/>
    <s v="television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52"/>
    <x v="0"/>
    <s v="television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53"/>
    <x v="0"/>
    <s v="television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54"/>
    <x v="0"/>
    <s v="television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55"/>
    <x v="0"/>
    <s v="television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56"/>
    <x v="0"/>
    <s v="television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57"/>
    <x v="0"/>
    <s v="television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58"/>
    <x v="0"/>
    <s v="television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59"/>
    <x v="0"/>
    <s v="television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60"/>
    <x v="0"/>
    <s v="shorts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61"/>
    <x v="0"/>
    <s v="shorts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62"/>
    <x v="0"/>
    <s v="shorts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63"/>
    <x v="0"/>
    <s v="shorts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64"/>
    <x v="0"/>
    <s v="shorts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65"/>
    <x v="0"/>
    <s v="shorts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66"/>
    <x v="0"/>
    <s v="shorts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67"/>
    <x v="0"/>
    <s v="shorts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68"/>
    <x v="0"/>
    <s v="shorts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69"/>
    <x v="0"/>
    <s v="shorts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70"/>
    <x v="0"/>
    <s v="shorts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71"/>
    <x v="0"/>
    <s v="shorts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72"/>
    <x v="0"/>
    <s v="shorts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73"/>
    <x v="0"/>
    <s v="shorts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74"/>
    <x v="0"/>
    <s v="shorts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75"/>
    <x v="0"/>
    <s v="shorts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76"/>
    <x v="0"/>
    <s v="shorts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77"/>
    <x v="0"/>
    <s v="shorts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78"/>
    <x v="0"/>
    <s v="shorts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79"/>
    <x v="0"/>
    <s v="shorts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80"/>
    <x v="0"/>
    <s v="shorts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81"/>
    <x v="0"/>
    <s v="shorts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82"/>
    <x v="0"/>
    <s v="shorts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83"/>
    <x v="0"/>
    <s v="shorts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84"/>
    <x v="0"/>
    <s v="shorts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85"/>
    <x v="0"/>
    <s v="shorts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86"/>
    <x v="0"/>
    <s v="shorts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87"/>
    <x v="0"/>
    <s v="shorts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88"/>
    <x v="0"/>
    <s v="shorts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89"/>
    <x v="0"/>
    <s v="shorts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90"/>
    <x v="0"/>
    <s v="shorts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91"/>
    <x v="0"/>
    <s v="shorts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92"/>
    <x v="0"/>
    <s v="shorts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93"/>
    <x v="0"/>
    <s v="shorts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94"/>
    <x v="0"/>
    <s v="shorts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95"/>
    <x v="0"/>
    <s v="shorts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96"/>
    <x v="0"/>
    <s v="shorts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97"/>
    <x v="0"/>
    <s v="shorts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98"/>
    <x v="0"/>
    <s v="shorts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99"/>
    <x v="0"/>
    <s v="shorts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100"/>
    <x v="0"/>
    <s v="shorts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101"/>
    <x v="0"/>
    <s v="shorts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102"/>
    <x v="0"/>
    <s v="shorts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103"/>
    <x v="0"/>
    <s v="shorts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104"/>
    <x v="0"/>
    <s v="shorts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105"/>
    <x v="0"/>
    <s v="shorts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106"/>
    <x v="0"/>
    <s v="shorts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107"/>
    <x v="0"/>
    <s v="shorts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108"/>
    <x v="0"/>
    <s v="shorts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109"/>
    <x v="0"/>
    <s v="shorts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110"/>
    <x v="0"/>
    <s v="shorts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111"/>
    <x v="0"/>
    <s v="shorts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112"/>
    <x v="0"/>
    <s v="shorts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113"/>
    <x v="0"/>
    <s v="shorts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114"/>
    <x v="0"/>
    <s v="shorts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115"/>
    <x v="0"/>
    <s v="shorts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116"/>
    <x v="0"/>
    <s v="shorts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117"/>
    <x v="0"/>
    <s v="shorts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118"/>
    <x v="0"/>
    <s v="shorts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119"/>
    <x v="0"/>
    <s v="shorts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120"/>
    <x v="0"/>
    <s v="science fiction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121"/>
    <x v="0"/>
    <s v="science fiction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122"/>
    <x v="0"/>
    <s v="science fiction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123"/>
    <x v="0"/>
    <s v="science fiction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124"/>
    <x v="0"/>
    <s v="science fiction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125"/>
    <x v="0"/>
    <s v="science fiction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126"/>
    <x v="0"/>
    <s v="science fiction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127"/>
    <x v="0"/>
    <s v="science fiction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128"/>
    <x v="0"/>
    <s v="science fiction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129"/>
    <x v="0"/>
    <s v="science fiction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130"/>
    <x v="0"/>
    <s v="science fiction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131"/>
    <x v="0"/>
    <s v="science fiction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132"/>
    <x v="0"/>
    <s v="science fiction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133"/>
    <x v="0"/>
    <s v="science fiction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134"/>
    <x v="0"/>
    <s v="science fiction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135"/>
    <x v="0"/>
    <s v="science fiction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136"/>
    <x v="0"/>
    <s v="science fiction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137"/>
    <x v="0"/>
    <s v="science fiction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138"/>
    <x v="0"/>
    <s v="science fiction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139"/>
    <x v="0"/>
    <s v="science fiction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140"/>
    <x v="0"/>
    <s v="science fiction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141"/>
    <x v="0"/>
    <s v="science fiction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142"/>
    <x v="0"/>
    <s v="science fiction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143"/>
    <x v="0"/>
    <s v="science fiction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144"/>
    <x v="0"/>
    <s v="science fiction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145"/>
    <x v="0"/>
    <s v="science fiction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146"/>
    <x v="0"/>
    <s v="science fiction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147"/>
    <x v="0"/>
    <s v="science fiction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148"/>
    <x v="0"/>
    <s v="science fiction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149"/>
    <x v="0"/>
    <s v="science fiction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150"/>
    <x v="0"/>
    <s v="science fiction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151"/>
    <x v="0"/>
    <s v="science fiction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152"/>
    <x v="0"/>
    <s v="science fiction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153"/>
    <x v="0"/>
    <s v="science fiction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154"/>
    <x v="0"/>
    <s v="science fiction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155"/>
    <x v="0"/>
    <s v="science fiction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156"/>
    <x v="0"/>
    <s v="science fiction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157"/>
    <x v="0"/>
    <s v="science fiction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158"/>
    <x v="0"/>
    <s v="science fiction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159"/>
    <x v="0"/>
    <s v="science fiction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160"/>
    <x v="0"/>
    <s v="drama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161"/>
    <x v="0"/>
    <s v="drama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162"/>
    <x v="0"/>
    <s v="drama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163"/>
    <x v="0"/>
    <s v="drama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164"/>
    <x v="0"/>
    <s v="drama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165"/>
    <x v="0"/>
    <s v="drama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166"/>
    <x v="0"/>
    <s v="drama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167"/>
    <x v="0"/>
    <s v="drama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168"/>
    <x v="0"/>
    <s v="drama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169"/>
    <x v="0"/>
    <s v="drama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170"/>
    <x v="0"/>
    <s v="drama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171"/>
    <x v="0"/>
    <s v="drama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172"/>
    <x v="0"/>
    <s v="drama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173"/>
    <x v="0"/>
    <s v="drama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174"/>
    <x v="0"/>
    <s v="drama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175"/>
    <x v="0"/>
    <s v="drama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176"/>
    <x v="0"/>
    <s v="drama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177"/>
    <x v="0"/>
    <s v="drama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178"/>
    <x v="0"/>
    <s v="drama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179"/>
    <x v="0"/>
    <s v="drama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180"/>
    <x v="0"/>
    <s v="drama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181"/>
    <x v="0"/>
    <s v="drama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182"/>
    <x v="0"/>
    <s v="drama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183"/>
    <x v="0"/>
    <s v="drama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184"/>
    <x v="0"/>
    <s v="drama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185"/>
    <x v="0"/>
    <s v="drama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186"/>
    <x v="0"/>
    <s v="drama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187"/>
    <x v="0"/>
    <s v="drama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188"/>
    <x v="0"/>
    <s v="drama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189"/>
    <x v="0"/>
    <s v="drama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190"/>
    <x v="0"/>
    <s v="drama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191"/>
    <x v="0"/>
    <s v="drama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192"/>
    <x v="0"/>
    <s v="drama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193"/>
    <x v="0"/>
    <s v="drama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194"/>
    <x v="0"/>
    <s v="drama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195"/>
    <x v="0"/>
    <s v="drama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196"/>
    <x v="0"/>
    <s v="drama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197"/>
    <x v="0"/>
    <s v="drama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198"/>
    <x v="0"/>
    <s v="drama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199"/>
    <x v="0"/>
    <s v="drama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200"/>
    <x v="0"/>
    <s v="drama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201"/>
    <x v="0"/>
    <s v="drama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202"/>
    <x v="0"/>
    <s v="drama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203"/>
    <x v="0"/>
    <s v="drama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204"/>
    <x v="0"/>
    <s v="drama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205"/>
    <x v="0"/>
    <s v="drama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206"/>
    <x v="0"/>
    <s v="drama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207"/>
    <x v="0"/>
    <s v="drama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208"/>
    <x v="0"/>
    <s v="drama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209"/>
    <x v="0"/>
    <s v="drama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210"/>
    <x v="0"/>
    <s v="drama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211"/>
    <x v="0"/>
    <s v="drama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212"/>
    <x v="0"/>
    <s v="drama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213"/>
    <x v="0"/>
    <s v="drama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214"/>
    <x v="0"/>
    <s v="drama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215"/>
    <x v="0"/>
    <s v="drama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216"/>
    <x v="0"/>
    <s v="drama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217"/>
    <x v="0"/>
    <s v="drama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218"/>
    <x v="0"/>
    <s v="drama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219"/>
    <x v="0"/>
    <s v="drama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220"/>
    <x v="0"/>
    <s v="drama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221"/>
    <x v="0"/>
    <s v="drama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222"/>
    <x v="0"/>
    <s v="drama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223"/>
    <x v="0"/>
    <s v="drama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224"/>
    <x v="0"/>
    <s v="drama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225"/>
    <x v="0"/>
    <s v="drama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226"/>
    <x v="0"/>
    <s v="drama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227"/>
    <x v="0"/>
    <s v="drama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228"/>
    <x v="0"/>
    <s v="drama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229"/>
    <x v="0"/>
    <s v="drama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230"/>
    <x v="0"/>
    <s v="drama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231"/>
    <x v="0"/>
    <s v="drama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232"/>
    <x v="0"/>
    <s v="drama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233"/>
    <x v="0"/>
    <s v="drama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234"/>
    <x v="0"/>
    <s v="drama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235"/>
    <x v="0"/>
    <s v="drama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236"/>
    <x v="0"/>
    <s v="drama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237"/>
    <x v="0"/>
    <s v="drama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238"/>
    <x v="0"/>
    <s v="drama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239"/>
    <x v="0"/>
    <s v="drama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240"/>
    <x v="0"/>
    <s v="documentary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241"/>
    <x v="0"/>
    <s v="documentary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242"/>
    <x v="0"/>
    <s v="documentary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243"/>
    <x v="0"/>
    <s v="documentary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244"/>
    <x v="0"/>
    <s v="documentary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245"/>
    <x v="0"/>
    <s v="documentary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246"/>
    <x v="0"/>
    <s v="documentary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247"/>
    <x v="0"/>
    <s v="documentary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248"/>
    <x v="0"/>
    <s v="documentary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249"/>
    <x v="0"/>
    <s v="documentary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250"/>
    <x v="0"/>
    <s v="documentary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251"/>
    <x v="0"/>
    <s v="documentary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252"/>
    <x v="0"/>
    <s v="documentary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253"/>
    <x v="0"/>
    <s v="documentary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254"/>
    <x v="0"/>
    <s v="documentary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255"/>
    <x v="0"/>
    <s v="documentary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256"/>
    <x v="0"/>
    <s v="documentary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257"/>
    <x v="0"/>
    <s v="documentary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258"/>
    <x v="0"/>
    <s v="documentary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259"/>
    <x v="0"/>
    <s v="documentary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260"/>
    <x v="0"/>
    <s v="documentary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261"/>
    <x v="0"/>
    <s v="documentary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262"/>
    <x v="0"/>
    <s v="documentary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263"/>
    <x v="0"/>
    <s v="documentary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264"/>
    <x v="0"/>
    <s v="documentary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265"/>
    <x v="0"/>
    <s v="documentary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266"/>
    <x v="0"/>
    <s v="documentary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267"/>
    <x v="0"/>
    <s v="documentary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268"/>
    <x v="0"/>
    <s v="documentary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269"/>
    <x v="0"/>
    <s v="documentary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270"/>
    <x v="0"/>
    <s v="documentary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271"/>
    <x v="0"/>
    <s v="documentary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272"/>
    <x v="0"/>
    <s v="documentary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273"/>
    <x v="0"/>
    <s v="documentary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274"/>
    <x v="0"/>
    <s v="documentary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275"/>
    <x v="0"/>
    <s v="documentary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276"/>
    <x v="0"/>
    <s v="documentary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277"/>
    <x v="0"/>
    <s v="documentary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278"/>
    <x v="0"/>
    <s v="documentary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279"/>
    <x v="0"/>
    <s v="documentary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280"/>
    <x v="0"/>
    <s v="documentary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281"/>
    <x v="0"/>
    <s v="documentary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282"/>
    <x v="0"/>
    <s v="documentary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283"/>
    <x v="0"/>
    <s v="documentary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284"/>
    <x v="0"/>
    <s v="documentary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285"/>
    <x v="0"/>
    <s v="documentary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286"/>
    <x v="0"/>
    <s v="documentary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287"/>
    <x v="0"/>
    <s v="documentary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288"/>
    <x v="0"/>
    <s v="documentary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289"/>
    <x v="0"/>
    <s v="documentary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290"/>
    <x v="0"/>
    <s v="documentary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291"/>
    <x v="0"/>
    <s v="documentary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292"/>
    <x v="0"/>
    <s v="documentary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293"/>
    <x v="0"/>
    <s v="documentary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294"/>
    <x v="0"/>
    <s v="documentary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295"/>
    <x v="0"/>
    <s v="documentary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296"/>
    <x v="0"/>
    <s v="documentary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297"/>
    <x v="0"/>
    <s v="documentary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298"/>
    <x v="0"/>
    <s v="documentary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299"/>
    <x v="0"/>
    <s v="documentary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300"/>
    <x v="0"/>
    <s v="documentary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301"/>
    <x v="0"/>
    <s v="documentary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302"/>
    <x v="0"/>
    <s v="documentary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303"/>
    <x v="0"/>
    <s v="documentary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304"/>
    <x v="0"/>
    <s v="documentary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305"/>
    <x v="0"/>
    <s v="documentary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306"/>
    <x v="0"/>
    <s v="documentary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307"/>
    <x v="0"/>
    <s v="documentary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308"/>
    <x v="0"/>
    <s v="documentary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309"/>
    <x v="0"/>
    <s v="documentary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310"/>
    <x v="0"/>
    <s v="documentary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311"/>
    <x v="0"/>
    <s v="documentary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312"/>
    <x v="0"/>
    <s v="documentary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313"/>
    <x v="0"/>
    <s v="documentary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314"/>
    <x v="0"/>
    <s v="documentary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315"/>
    <x v="0"/>
    <s v="documentary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316"/>
    <x v="0"/>
    <s v="documentary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317"/>
    <x v="0"/>
    <s v="documentary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318"/>
    <x v="0"/>
    <s v="documentary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319"/>
    <x v="0"/>
    <s v="documentary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320"/>
    <x v="0"/>
    <s v="documentary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321"/>
    <x v="0"/>
    <s v="documentary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322"/>
    <x v="0"/>
    <s v="documentary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323"/>
    <x v="0"/>
    <s v="documentary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324"/>
    <x v="0"/>
    <s v="documentary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325"/>
    <x v="0"/>
    <s v="documentary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326"/>
    <x v="0"/>
    <s v="documentary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327"/>
    <x v="0"/>
    <s v="documentary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328"/>
    <x v="0"/>
    <s v="documentary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329"/>
    <x v="0"/>
    <s v="documentary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330"/>
    <x v="0"/>
    <s v="documentary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331"/>
    <x v="0"/>
    <s v="documentary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332"/>
    <x v="0"/>
    <s v="documentary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333"/>
    <x v="0"/>
    <s v="documentary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334"/>
    <x v="0"/>
    <s v="documentary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335"/>
    <x v="0"/>
    <s v="documentary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336"/>
    <x v="0"/>
    <s v="documentary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337"/>
    <x v="0"/>
    <s v="documentary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338"/>
    <x v="0"/>
    <s v="documentary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339"/>
    <x v="0"/>
    <s v="documentary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340"/>
    <x v="0"/>
    <s v="documentary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341"/>
    <x v="0"/>
    <s v="documentary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342"/>
    <x v="0"/>
    <s v="documentary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343"/>
    <x v="0"/>
    <s v="documentary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344"/>
    <x v="0"/>
    <s v="documentary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345"/>
    <x v="0"/>
    <s v="documentary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346"/>
    <x v="0"/>
    <s v="documentary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347"/>
    <x v="0"/>
    <s v="documentary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348"/>
    <x v="0"/>
    <s v="documentary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349"/>
    <x v="0"/>
    <s v="documentary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350"/>
    <x v="0"/>
    <s v="documentary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351"/>
    <x v="0"/>
    <s v="documentary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352"/>
    <x v="0"/>
    <s v="documentary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353"/>
    <x v="0"/>
    <s v="documentary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354"/>
    <x v="0"/>
    <s v="documentary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355"/>
    <x v="0"/>
    <s v="documentary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356"/>
    <x v="0"/>
    <s v="documentary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357"/>
    <x v="0"/>
    <s v="documentary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358"/>
    <x v="0"/>
    <s v="documentary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359"/>
    <x v="0"/>
    <s v="documentary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360"/>
    <x v="0"/>
    <s v="documentary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361"/>
    <x v="0"/>
    <s v="documentary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362"/>
    <x v="0"/>
    <s v="documentary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363"/>
    <x v="0"/>
    <s v="documentary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364"/>
    <x v="0"/>
    <s v="documentary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365"/>
    <x v="0"/>
    <s v="documentary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366"/>
    <x v="0"/>
    <s v="documentary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367"/>
    <x v="0"/>
    <s v="documentary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368"/>
    <x v="0"/>
    <s v="documentary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369"/>
    <x v="0"/>
    <s v="documentary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370"/>
    <x v="0"/>
    <s v="documentary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371"/>
    <x v="0"/>
    <s v="documentary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372"/>
    <x v="0"/>
    <s v="documentary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373"/>
    <x v="0"/>
    <s v="documentary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374"/>
    <x v="0"/>
    <s v="documentary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375"/>
    <x v="0"/>
    <s v="documentary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376"/>
    <x v="0"/>
    <s v="documentary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377"/>
    <x v="0"/>
    <s v="documentary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378"/>
    <x v="0"/>
    <s v="documentary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379"/>
    <x v="0"/>
    <s v="documentary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380"/>
    <x v="0"/>
    <s v="documentary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381"/>
    <x v="0"/>
    <s v="documentary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382"/>
    <x v="0"/>
    <s v="documentary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383"/>
    <x v="0"/>
    <s v="documentary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384"/>
    <x v="0"/>
    <s v="documentary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385"/>
    <x v="0"/>
    <s v="documentary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386"/>
    <x v="0"/>
    <s v="documentary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387"/>
    <x v="0"/>
    <s v="documentary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388"/>
    <x v="0"/>
    <s v="documentary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389"/>
    <x v="0"/>
    <s v="documentary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390"/>
    <x v="0"/>
    <s v="documentary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391"/>
    <x v="0"/>
    <s v="documentary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392"/>
    <x v="0"/>
    <s v="documentary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393"/>
    <x v="0"/>
    <s v="documentary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394"/>
    <x v="0"/>
    <s v="documentary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395"/>
    <x v="0"/>
    <s v="documentary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396"/>
    <x v="0"/>
    <s v="documentary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397"/>
    <x v="0"/>
    <s v="documentary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398"/>
    <x v="0"/>
    <s v="documentary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399"/>
    <x v="0"/>
    <s v="documentary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400"/>
    <x v="0"/>
    <s v="documentary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401"/>
    <x v="0"/>
    <s v="documentary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402"/>
    <x v="0"/>
    <s v="documentary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403"/>
    <x v="0"/>
    <s v="documentary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404"/>
    <x v="0"/>
    <s v="documentary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405"/>
    <x v="0"/>
    <s v="documentary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406"/>
    <x v="0"/>
    <s v="documentary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407"/>
    <x v="0"/>
    <s v="documentary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408"/>
    <x v="0"/>
    <s v="documentary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409"/>
    <x v="0"/>
    <s v="documentary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410"/>
    <x v="0"/>
    <s v="documentary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411"/>
    <x v="0"/>
    <s v="documentary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412"/>
    <x v="0"/>
    <s v="documentary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413"/>
    <x v="0"/>
    <s v="documentary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414"/>
    <x v="0"/>
    <s v="documentary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415"/>
    <x v="0"/>
    <s v="documentary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416"/>
    <x v="0"/>
    <s v="documentary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417"/>
    <x v="0"/>
    <s v="documentary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418"/>
    <x v="0"/>
    <s v="documentary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419"/>
    <x v="0"/>
    <s v="documentary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420"/>
    <x v="0"/>
    <s v="animation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421"/>
    <x v="0"/>
    <s v="animation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422"/>
    <x v="0"/>
    <s v="animation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423"/>
    <x v="0"/>
    <s v="animation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424"/>
    <x v="0"/>
    <s v="animation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425"/>
    <x v="0"/>
    <s v="animation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426"/>
    <x v="0"/>
    <s v="animation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427"/>
    <x v="0"/>
    <s v="animation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428"/>
    <x v="0"/>
    <s v="animation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429"/>
    <x v="0"/>
    <s v="animation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430"/>
    <x v="0"/>
    <s v="animation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431"/>
    <x v="0"/>
    <s v="animation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432"/>
    <x v="0"/>
    <s v="animation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433"/>
    <x v="0"/>
    <s v="animation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434"/>
    <x v="0"/>
    <s v="animation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435"/>
    <x v="0"/>
    <s v="animation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436"/>
    <x v="0"/>
    <s v="animation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437"/>
    <x v="0"/>
    <s v="animation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438"/>
    <x v="0"/>
    <s v="animation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439"/>
    <x v="0"/>
    <s v="animation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440"/>
    <x v="0"/>
    <s v="animation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441"/>
    <x v="0"/>
    <s v="animation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442"/>
    <x v="0"/>
    <s v="animation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443"/>
    <x v="0"/>
    <s v="animation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444"/>
    <x v="0"/>
    <s v="animation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445"/>
    <x v="0"/>
    <s v="animation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446"/>
    <x v="0"/>
    <s v="animation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447"/>
    <x v="0"/>
    <s v="animation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448"/>
    <x v="0"/>
    <s v="animation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449"/>
    <x v="0"/>
    <s v="animation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450"/>
    <x v="0"/>
    <s v="animation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451"/>
    <x v="0"/>
    <s v="animation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452"/>
    <x v="0"/>
    <s v="animation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453"/>
    <x v="0"/>
    <s v="animation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454"/>
    <x v="0"/>
    <s v="animation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455"/>
    <x v="0"/>
    <s v="animation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456"/>
    <x v="0"/>
    <s v="animation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457"/>
    <x v="0"/>
    <s v="animation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458"/>
    <x v="0"/>
    <s v="animation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459"/>
    <x v="0"/>
    <s v="animation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460"/>
    <x v="0"/>
    <s v="animation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461"/>
    <x v="0"/>
    <s v="animation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462"/>
    <x v="0"/>
    <s v="animation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463"/>
    <x v="0"/>
    <s v="animation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464"/>
    <x v="0"/>
    <s v="animation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465"/>
    <x v="0"/>
    <s v="animation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466"/>
    <x v="0"/>
    <s v="animation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467"/>
    <x v="0"/>
    <s v="animation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468"/>
    <x v="0"/>
    <s v="animation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469"/>
    <x v="0"/>
    <s v="animation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470"/>
    <x v="0"/>
    <s v="animation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471"/>
    <x v="0"/>
    <s v="animation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472"/>
    <x v="0"/>
    <s v="animation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473"/>
    <x v="0"/>
    <s v="animation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474"/>
    <x v="0"/>
    <s v="animation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475"/>
    <x v="0"/>
    <s v="animation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476"/>
    <x v="0"/>
    <s v="animation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477"/>
    <x v="0"/>
    <s v="animation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478"/>
    <x v="0"/>
    <s v="animation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479"/>
    <x v="0"/>
    <s v="animation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480"/>
    <x v="0"/>
    <s v="animation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481"/>
    <x v="0"/>
    <s v="animation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482"/>
    <x v="0"/>
    <s v="animation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483"/>
    <x v="0"/>
    <s v="animation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484"/>
    <x v="0"/>
    <s v="animation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485"/>
    <x v="0"/>
    <s v="animation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486"/>
    <x v="0"/>
    <s v="animation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487"/>
    <x v="0"/>
    <s v="animation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488"/>
    <x v="0"/>
    <s v="animation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489"/>
    <x v="0"/>
    <s v="animation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490"/>
    <x v="0"/>
    <s v="animation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491"/>
    <x v="0"/>
    <s v="animation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492"/>
    <x v="0"/>
    <s v="animation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493"/>
    <x v="0"/>
    <s v="animation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494"/>
    <x v="0"/>
    <s v="animation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495"/>
    <x v="0"/>
    <s v="animation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496"/>
    <x v="0"/>
    <s v="animation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497"/>
    <x v="0"/>
    <s v="animation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498"/>
    <x v="0"/>
    <s v="animation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499"/>
    <x v="0"/>
    <s v="animation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500"/>
    <x v="0"/>
    <s v="animation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501"/>
    <x v="0"/>
    <s v="animation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502"/>
    <x v="0"/>
    <s v="animation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503"/>
    <x v="0"/>
    <s v="animation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504"/>
    <x v="0"/>
    <s v="animation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505"/>
    <x v="0"/>
    <s v="animation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506"/>
    <x v="0"/>
    <s v="animation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507"/>
    <x v="0"/>
    <s v="animation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508"/>
    <x v="0"/>
    <s v="animation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509"/>
    <x v="0"/>
    <s v="animation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510"/>
    <x v="0"/>
    <s v="animation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511"/>
    <x v="0"/>
    <s v="animation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512"/>
    <x v="0"/>
    <s v="animation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513"/>
    <x v="0"/>
    <s v="animation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514"/>
    <x v="0"/>
    <s v="animation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515"/>
    <x v="0"/>
    <s v="animation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516"/>
    <x v="0"/>
    <s v="animation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517"/>
    <x v="0"/>
    <s v="animation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518"/>
    <x v="0"/>
    <s v="animation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519"/>
    <x v="0"/>
    <s v="animation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520"/>
    <x v="1"/>
    <s v="plays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521"/>
    <x v="1"/>
    <s v="plays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522"/>
    <x v="1"/>
    <s v="plays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523"/>
    <x v="1"/>
    <s v="plays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524"/>
    <x v="1"/>
    <s v="plays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525"/>
    <x v="1"/>
    <s v="plays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526"/>
    <x v="1"/>
    <s v="plays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527"/>
    <x v="1"/>
    <s v="plays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528"/>
    <x v="1"/>
    <s v="plays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529"/>
    <x v="1"/>
    <s v="plays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530"/>
    <x v="1"/>
    <s v="plays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531"/>
    <x v="1"/>
    <s v="plays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532"/>
    <x v="1"/>
    <s v="plays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533"/>
    <x v="1"/>
    <s v="plays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534"/>
    <x v="1"/>
    <s v="plays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535"/>
    <x v="1"/>
    <s v="plays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536"/>
    <x v="1"/>
    <s v="plays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537"/>
    <x v="1"/>
    <s v="plays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538"/>
    <x v="1"/>
    <s v="plays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539"/>
    <x v="1"/>
    <s v="plays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540"/>
    <x v="2"/>
    <s v="web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541"/>
    <x v="2"/>
    <s v="web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542"/>
    <x v="2"/>
    <s v="web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543"/>
    <x v="2"/>
    <s v="web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544"/>
    <x v="2"/>
    <s v="web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545"/>
    <x v="2"/>
    <s v="web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546"/>
    <x v="2"/>
    <s v="web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547"/>
    <x v="2"/>
    <s v="web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548"/>
    <x v="2"/>
    <s v="web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549"/>
    <x v="2"/>
    <s v="web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550"/>
    <x v="2"/>
    <s v="web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551"/>
    <x v="2"/>
    <s v="web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552"/>
    <x v="2"/>
    <s v="web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553"/>
    <x v="2"/>
    <s v="web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554"/>
    <x v="2"/>
    <s v="web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555"/>
    <x v="2"/>
    <s v="web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556"/>
    <x v="2"/>
    <s v="web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557"/>
    <x v="2"/>
    <s v="web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558"/>
    <x v="2"/>
    <s v="web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559"/>
    <x v="2"/>
    <s v="web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560"/>
    <x v="2"/>
    <s v="web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561"/>
    <x v="2"/>
    <s v="web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562"/>
    <x v="2"/>
    <s v="web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563"/>
    <x v="2"/>
    <s v="web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564"/>
    <x v="2"/>
    <s v="web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565"/>
    <x v="2"/>
    <s v="web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566"/>
    <x v="2"/>
    <s v="web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567"/>
    <x v="2"/>
    <s v="web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568"/>
    <x v="2"/>
    <s v="web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569"/>
    <x v="2"/>
    <s v="web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570"/>
    <x v="2"/>
    <s v="web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571"/>
    <x v="2"/>
    <s v="web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572"/>
    <x v="2"/>
    <s v="web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573"/>
    <x v="2"/>
    <s v="web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574"/>
    <x v="2"/>
    <s v="web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575"/>
    <x v="2"/>
    <s v="web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576"/>
    <x v="2"/>
    <s v="web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577"/>
    <x v="2"/>
    <s v="web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578"/>
    <x v="2"/>
    <s v="web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579"/>
    <x v="2"/>
    <s v="web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580"/>
    <x v="2"/>
    <s v="web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581"/>
    <x v="2"/>
    <s v="web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582"/>
    <x v="2"/>
    <s v="web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583"/>
    <x v="2"/>
    <s v="web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584"/>
    <x v="2"/>
    <s v="web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585"/>
    <x v="2"/>
    <s v="web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586"/>
    <x v="2"/>
    <s v="web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587"/>
    <x v="2"/>
    <s v="web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588"/>
    <x v="2"/>
    <s v="web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589"/>
    <x v="2"/>
    <s v="web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590"/>
    <x v="2"/>
    <s v="web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591"/>
    <x v="2"/>
    <s v="web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592"/>
    <x v="2"/>
    <s v="web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593"/>
    <x v="2"/>
    <s v="web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594"/>
    <x v="2"/>
    <s v="web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595"/>
    <x v="2"/>
    <s v="web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596"/>
    <x v="2"/>
    <s v="web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597"/>
    <x v="2"/>
    <s v="web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598"/>
    <x v="2"/>
    <s v="web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599"/>
    <x v="2"/>
    <s v="web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600"/>
    <x v="2"/>
    <s v="web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601"/>
    <x v="2"/>
    <s v="web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602"/>
    <x v="2"/>
    <s v="web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603"/>
    <x v="2"/>
    <s v="web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604"/>
    <x v="2"/>
    <s v="web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605"/>
    <x v="2"/>
    <s v="web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606"/>
    <x v="2"/>
    <s v="web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607"/>
    <x v="2"/>
    <s v="web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608"/>
    <x v="2"/>
    <s v="web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609"/>
    <x v="2"/>
    <s v="web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610"/>
    <x v="2"/>
    <s v="web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611"/>
    <x v="2"/>
    <s v="web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612"/>
    <x v="2"/>
    <s v="web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613"/>
    <x v="2"/>
    <s v="web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614"/>
    <x v="2"/>
    <s v="web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615"/>
    <x v="2"/>
    <s v="web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616"/>
    <x v="2"/>
    <s v="web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617"/>
    <x v="2"/>
    <s v="web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618"/>
    <x v="2"/>
    <s v="web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619"/>
    <x v="2"/>
    <s v="web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620"/>
    <x v="2"/>
    <s v="web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621"/>
    <x v="2"/>
    <s v="web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622"/>
    <x v="2"/>
    <s v="web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623"/>
    <x v="2"/>
    <s v="web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624"/>
    <x v="2"/>
    <s v="web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625"/>
    <x v="2"/>
    <s v="web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626"/>
    <x v="2"/>
    <s v="web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627"/>
    <x v="2"/>
    <s v="web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628"/>
    <x v="2"/>
    <s v="web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629"/>
    <x v="2"/>
    <s v="web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630"/>
    <x v="2"/>
    <s v="web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631"/>
    <x v="2"/>
    <s v="web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632"/>
    <x v="2"/>
    <s v="web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633"/>
    <x v="2"/>
    <s v="web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634"/>
    <x v="2"/>
    <s v="web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635"/>
    <x v="2"/>
    <s v="web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636"/>
    <x v="2"/>
    <s v="web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637"/>
    <x v="2"/>
    <s v="web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638"/>
    <x v="2"/>
    <s v="web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639"/>
    <x v="2"/>
    <s v="web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640"/>
    <x v="2"/>
    <s v="wearables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641"/>
    <x v="2"/>
    <s v="wearables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642"/>
    <x v="2"/>
    <s v="wearables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643"/>
    <x v="2"/>
    <s v="wearables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644"/>
    <x v="2"/>
    <s v="wearables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645"/>
    <x v="2"/>
    <s v="wearables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646"/>
    <x v="2"/>
    <s v="wearables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647"/>
    <x v="2"/>
    <s v="wearables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648"/>
    <x v="2"/>
    <s v="wearables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649"/>
    <x v="2"/>
    <s v="wearables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650"/>
    <x v="2"/>
    <s v="wearables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651"/>
    <x v="2"/>
    <s v="wearables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652"/>
    <x v="2"/>
    <s v="wearables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653"/>
    <x v="2"/>
    <s v="wearables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654"/>
    <x v="2"/>
    <s v="wearables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655"/>
    <x v="2"/>
    <s v="wearables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656"/>
    <x v="2"/>
    <s v="wearables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657"/>
    <x v="2"/>
    <s v="wearables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658"/>
    <x v="2"/>
    <s v="wearables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659"/>
    <x v="2"/>
    <s v="wearables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660"/>
    <x v="2"/>
    <s v="wearables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661"/>
    <x v="2"/>
    <s v="wearables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662"/>
    <x v="2"/>
    <s v="wearables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663"/>
    <x v="2"/>
    <s v="wearables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664"/>
    <x v="2"/>
    <s v="wearables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665"/>
    <x v="2"/>
    <s v="wearables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666"/>
    <x v="2"/>
    <s v="wearables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667"/>
    <x v="2"/>
    <s v="wearables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668"/>
    <x v="2"/>
    <s v="wearables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669"/>
    <x v="2"/>
    <s v="wearables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670"/>
    <x v="2"/>
    <s v="wearables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671"/>
    <x v="2"/>
    <s v="wearables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672"/>
    <x v="2"/>
    <s v="wearables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673"/>
    <x v="2"/>
    <s v="wearables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674"/>
    <x v="2"/>
    <s v="wearables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675"/>
    <x v="2"/>
    <s v="wearables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676"/>
    <x v="2"/>
    <s v="wearables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677"/>
    <x v="2"/>
    <s v="wearables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678"/>
    <x v="2"/>
    <s v="wearables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679"/>
    <x v="2"/>
    <s v="wearables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680"/>
    <x v="2"/>
    <s v="wearables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681"/>
    <x v="2"/>
    <s v="wearables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682"/>
    <x v="2"/>
    <s v="wearables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683"/>
    <x v="2"/>
    <s v="wearables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684"/>
    <x v="2"/>
    <s v="wearables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685"/>
    <x v="2"/>
    <s v="wearables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686"/>
    <x v="2"/>
    <s v="wearables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687"/>
    <x v="2"/>
    <s v="wearables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688"/>
    <x v="2"/>
    <s v="wearables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689"/>
    <x v="2"/>
    <s v="wearables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690"/>
    <x v="2"/>
    <s v="wearables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691"/>
    <x v="2"/>
    <s v="wearables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692"/>
    <x v="2"/>
    <s v="wearables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693"/>
    <x v="2"/>
    <s v="wearables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694"/>
    <x v="2"/>
    <s v="wearables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695"/>
    <x v="2"/>
    <s v="wearables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696"/>
    <x v="2"/>
    <s v="wearables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697"/>
    <x v="2"/>
    <s v="wearables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698"/>
    <x v="2"/>
    <s v="wearables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699"/>
    <x v="2"/>
    <s v="wearables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700"/>
    <x v="2"/>
    <s v="wearables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701"/>
    <x v="2"/>
    <s v="wearables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702"/>
    <x v="2"/>
    <s v="wearables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703"/>
    <x v="2"/>
    <s v="wearables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704"/>
    <x v="2"/>
    <s v="wearables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705"/>
    <x v="2"/>
    <s v="wearables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706"/>
    <x v="2"/>
    <s v="wearables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707"/>
    <x v="2"/>
    <s v="wearables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708"/>
    <x v="2"/>
    <s v="wearables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709"/>
    <x v="2"/>
    <s v="wearables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710"/>
    <x v="2"/>
    <s v="wearables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711"/>
    <x v="2"/>
    <s v="wearables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712"/>
    <x v="2"/>
    <s v="wearables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713"/>
    <x v="2"/>
    <s v="wearables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714"/>
    <x v="2"/>
    <s v="wearables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715"/>
    <x v="2"/>
    <s v="wearables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716"/>
    <x v="2"/>
    <s v="wearables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717"/>
    <x v="2"/>
    <s v="wearables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718"/>
    <x v="2"/>
    <s v="wearables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719"/>
    <x v="2"/>
    <s v="wearables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720"/>
    <x v="3"/>
    <s v="nonfiction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721"/>
    <x v="3"/>
    <s v="nonfiction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722"/>
    <x v="3"/>
    <s v="nonfiction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723"/>
    <x v="3"/>
    <s v="nonfiction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724"/>
    <x v="3"/>
    <s v="nonfiction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725"/>
    <x v="3"/>
    <s v="nonfiction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726"/>
    <x v="3"/>
    <s v="nonfiction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727"/>
    <x v="3"/>
    <s v="nonfiction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728"/>
    <x v="3"/>
    <s v="nonfiction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729"/>
    <x v="3"/>
    <s v="nonfiction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730"/>
    <x v="3"/>
    <s v="nonfiction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731"/>
    <x v="3"/>
    <s v="nonfiction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732"/>
    <x v="3"/>
    <s v="nonfiction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733"/>
    <x v="3"/>
    <s v="nonfiction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734"/>
    <x v="3"/>
    <s v="nonfiction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735"/>
    <x v="3"/>
    <s v="nonfiction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736"/>
    <x v="3"/>
    <s v="nonfiction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737"/>
    <x v="3"/>
    <s v="nonfiction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738"/>
    <x v="3"/>
    <s v="nonfiction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739"/>
    <x v="3"/>
    <s v="nonfiction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740"/>
    <x v="3"/>
    <s v="nonfiction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741"/>
    <x v="3"/>
    <s v="nonfiction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742"/>
    <x v="3"/>
    <s v="nonfiction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743"/>
    <x v="3"/>
    <s v="nonfiction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744"/>
    <x v="3"/>
    <s v="nonfiction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745"/>
    <x v="3"/>
    <s v="nonfiction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746"/>
    <x v="3"/>
    <s v="nonfiction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747"/>
    <x v="3"/>
    <s v="nonfiction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748"/>
    <x v="3"/>
    <s v="nonfiction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749"/>
    <x v="3"/>
    <s v="nonfiction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750"/>
    <x v="3"/>
    <s v="nonfiction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751"/>
    <x v="3"/>
    <s v="nonfiction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752"/>
    <x v="3"/>
    <s v="nonfiction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753"/>
    <x v="3"/>
    <s v="nonfiction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754"/>
    <x v="3"/>
    <s v="nonfiction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755"/>
    <x v="3"/>
    <s v="nonfiction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756"/>
    <x v="3"/>
    <s v="nonfiction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757"/>
    <x v="3"/>
    <s v="nonfiction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758"/>
    <x v="3"/>
    <s v="nonfiction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759"/>
    <x v="3"/>
    <s v="nonfiction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760"/>
    <x v="3"/>
    <s v="fiction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761"/>
    <x v="3"/>
    <s v="fiction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762"/>
    <x v="3"/>
    <s v="fiction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763"/>
    <x v="3"/>
    <s v="fiction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764"/>
    <x v="3"/>
    <s v="fiction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765"/>
    <x v="3"/>
    <s v="fiction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766"/>
    <x v="3"/>
    <s v="fiction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767"/>
    <x v="3"/>
    <s v="fiction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768"/>
    <x v="3"/>
    <s v="fiction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769"/>
    <x v="3"/>
    <s v="fiction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770"/>
    <x v="3"/>
    <s v="fiction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771"/>
    <x v="3"/>
    <s v="fiction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772"/>
    <x v="3"/>
    <s v="fiction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773"/>
    <x v="3"/>
    <s v="fiction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774"/>
    <x v="3"/>
    <s v="fiction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775"/>
    <x v="3"/>
    <s v="fiction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776"/>
    <x v="3"/>
    <s v="fiction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777"/>
    <x v="3"/>
    <s v="fiction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778"/>
    <x v="3"/>
    <s v="fiction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779"/>
    <x v="3"/>
    <s v="fiction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780"/>
    <x v="4"/>
    <s v="rock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781"/>
    <x v="4"/>
    <s v="rock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782"/>
    <x v="4"/>
    <s v="rock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783"/>
    <x v="4"/>
    <s v="rock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784"/>
    <x v="4"/>
    <s v="rock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785"/>
    <x v="4"/>
    <s v="rock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786"/>
    <x v="4"/>
    <s v="rock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787"/>
    <x v="4"/>
    <s v="rock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788"/>
    <x v="4"/>
    <s v="rock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789"/>
    <x v="4"/>
    <s v="rock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790"/>
    <x v="4"/>
    <s v="rock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791"/>
    <x v="4"/>
    <s v="rock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792"/>
    <x v="4"/>
    <s v="rock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793"/>
    <x v="4"/>
    <s v="rock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794"/>
    <x v="4"/>
    <s v="rock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795"/>
    <x v="4"/>
    <s v="rock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796"/>
    <x v="4"/>
    <s v="rock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797"/>
    <x v="4"/>
    <s v="rock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798"/>
    <x v="4"/>
    <s v="rock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799"/>
    <x v="4"/>
    <s v="rock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800"/>
    <x v="4"/>
    <s v="rock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801"/>
    <x v="4"/>
    <s v="rock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802"/>
    <x v="4"/>
    <s v="rock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803"/>
    <x v="4"/>
    <s v="rock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804"/>
    <x v="4"/>
    <s v="rock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805"/>
    <x v="4"/>
    <s v="rock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806"/>
    <x v="4"/>
    <s v="rock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807"/>
    <x v="4"/>
    <s v="rock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808"/>
    <x v="4"/>
    <s v="rock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809"/>
    <x v="4"/>
    <s v="rock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810"/>
    <x v="4"/>
    <s v="rock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811"/>
    <x v="4"/>
    <s v="rock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812"/>
    <x v="4"/>
    <s v="rock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813"/>
    <x v="4"/>
    <s v="rock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814"/>
    <x v="4"/>
    <s v="rock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815"/>
    <x v="4"/>
    <s v="rock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816"/>
    <x v="4"/>
    <s v="rock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817"/>
    <x v="4"/>
    <s v="rock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818"/>
    <x v="4"/>
    <s v="rock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819"/>
    <x v="4"/>
    <s v="rock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820"/>
    <x v="4"/>
    <s v="rock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821"/>
    <x v="4"/>
    <s v="rock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822"/>
    <x v="4"/>
    <s v="rock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823"/>
    <x v="4"/>
    <s v="rock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824"/>
    <x v="4"/>
    <s v="rock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825"/>
    <x v="4"/>
    <s v="rock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826"/>
    <x v="4"/>
    <s v="rock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827"/>
    <x v="4"/>
    <s v="rock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828"/>
    <x v="4"/>
    <s v="rock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829"/>
    <x v="4"/>
    <s v="rock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830"/>
    <x v="4"/>
    <s v="rock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831"/>
    <x v="4"/>
    <s v="rock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832"/>
    <x v="4"/>
    <s v="rock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833"/>
    <x v="4"/>
    <s v="rock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834"/>
    <x v="4"/>
    <s v="rock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835"/>
    <x v="4"/>
    <s v="rock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836"/>
    <x v="4"/>
    <s v="rock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837"/>
    <x v="4"/>
    <s v="rock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838"/>
    <x v="4"/>
    <s v="rock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839"/>
    <x v="4"/>
    <s v="rock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840"/>
    <x v="4"/>
    <s v="metal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841"/>
    <x v="4"/>
    <s v="metal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842"/>
    <x v="4"/>
    <s v="metal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843"/>
    <x v="4"/>
    <s v="metal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844"/>
    <x v="4"/>
    <s v="metal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845"/>
    <x v="4"/>
    <s v="metal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846"/>
    <x v="4"/>
    <s v="metal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847"/>
    <x v="4"/>
    <s v="metal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848"/>
    <x v="4"/>
    <s v="metal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849"/>
    <x v="4"/>
    <s v="metal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850"/>
    <x v="4"/>
    <s v="metal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851"/>
    <x v="4"/>
    <s v="metal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852"/>
    <x v="4"/>
    <s v="metal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853"/>
    <x v="4"/>
    <s v="metal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854"/>
    <x v="4"/>
    <s v="metal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855"/>
    <x v="4"/>
    <s v="metal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856"/>
    <x v="4"/>
    <s v="metal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857"/>
    <x v="4"/>
    <s v="metal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858"/>
    <x v="4"/>
    <s v="metal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859"/>
    <x v="4"/>
    <s v="metal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860"/>
    <x v="4"/>
    <s v="jazz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861"/>
    <x v="4"/>
    <s v="jazz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862"/>
    <x v="4"/>
    <s v="jazz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863"/>
    <x v="4"/>
    <s v="jazz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864"/>
    <x v="4"/>
    <s v="jazz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865"/>
    <x v="4"/>
    <s v="jazz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866"/>
    <x v="4"/>
    <s v="jazz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867"/>
    <x v="4"/>
    <s v="jazz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868"/>
    <x v="4"/>
    <s v="jazz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869"/>
    <x v="4"/>
    <s v="jazz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870"/>
    <x v="4"/>
    <s v="jazz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871"/>
    <x v="4"/>
    <s v="jazz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872"/>
    <x v="4"/>
    <s v="jazz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873"/>
    <x v="4"/>
    <s v="jazz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874"/>
    <x v="4"/>
    <s v="jazz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875"/>
    <x v="4"/>
    <s v="jazz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876"/>
    <x v="4"/>
    <s v="jazz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877"/>
    <x v="4"/>
    <s v="jazz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878"/>
    <x v="4"/>
    <s v="jazz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879"/>
    <x v="4"/>
    <s v="jazz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880"/>
    <x v="4"/>
    <s v="indie rock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881"/>
    <x v="4"/>
    <s v="indie rock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882"/>
    <x v="4"/>
    <s v="indie rock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883"/>
    <x v="4"/>
    <s v="indie rock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884"/>
    <x v="4"/>
    <s v="indie rock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885"/>
    <x v="4"/>
    <s v="indie rock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886"/>
    <x v="4"/>
    <s v="indie rock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887"/>
    <x v="4"/>
    <s v="indie rock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888"/>
    <x v="4"/>
    <s v="indie rock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889"/>
    <x v="4"/>
    <s v="indie rock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890"/>
    <x v="4"/>
    <s v="indie rock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891"/>
    <x v="4"/>
    <s v="indie rock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892"/>
    <x v="4"/>
    <s v="indie rock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893"/>
    <x v="4"/>
    <s v="indie rock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894"/>
    <x v="4"/>
    <s v="indie rock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895"/>
    <x v="4"/>
    <s v="indie rock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896"/>
    <x v="4"/>
    <s v="indie rock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897"/>
    <x v="4"/>
    <s v="indie rock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898"/>
    <x v="4"/>
    <s v="indie rock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899"/>
    <x v="4"/>
    <s v="indie rock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900"/>
    <x v="4"/>
    <s v="jazz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901"/>
    <x v="4"/>
    <s v="jazz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902"/>
    <x v="4"/>
    <s v="jazz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903"/>
    <x v="4"/>
    <s v="jazz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904"/>
    <x v="4"/>
    <s v="jazz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905"/>
    <x v="4"/>
    <s v="jazz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906"/>
    <x v="4"/>
    <s v="jazz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907"/>
    <x v="4"/>
    <s v="jazz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908"/>
    <x v="4"/>
    <s v="jazz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909"/>
    <x v="4"/>
    <s v="jazz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910"/>
    <x v="4"/>
    <s v="jazz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911"/>
    <x v="4"/>
    <s v="jazz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912"/>
    <x v="4"/>
    <s v="jazz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913"/>
    <x v="4"/>
    <s v="jazz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914"/>
    <x v="4"/>
    <s v="jazz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915"/>
    <x v="4"/>
    <s v="jazz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916"/>
    <x v="4"/>
    <s v="jazz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917"/>
    <x v="4"/>
    <s v="jazz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918"/>
    <x v="4"/>
    <s v="jazz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919"/>
    <x v="4"/>
    <s v="jazz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920"/>
    <x v="4"/>
    <s v="jazz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921"/>
    <x v="4"/>
    <s v="jazz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922"/>
    <x v="4"/>
    <s v="jazz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923"/>
    <x v="4"/>
    <s v="jazz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924"/>
    <x v="4"/>
    <s v="jazz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925"/>
    <x v="4"/>
    <s v="jazz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926"/>
    <x v="4"/>
    <s v="jazz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927"/>
    <x v="4"/>
    <s v="jazz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928"/>
    <x v="4"/>
    <s v="jazz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929"/>
    <x v="4"/>
    <s v="jazz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930"/>
    <x v="4"/>
    <s v="jazz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931"/>
    <x v="4"/>
    <s v="jazz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932"/>
    <x v="4"/>
    <s v="jazz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933"/>
    <x v="4"/>
    <s v="jazz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934"/>
    <x v="4"/>
    <s v="jazz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935"/>
    <x v="4"/>
    <s v="jazz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936"/>
    <x v="4"/>
    <s v="jazz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937"/>
    <x v="4"/>
    <s v="jazz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938"/>
    <x v="4"/>
    <s v="jazz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939"/>
    <x v="4"/>
    <s v="jazz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940"/>
    <x v="2"/>
    <s v="wearables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941"/>
    <x v="2"/>
    <s v="wearables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942"/>
    <x v="2"/>
    <s v="wearables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943"/>
    <x v="2"/>
    <s v="wearables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944"/>
    <x v="2"/>
    <s v="wearables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945"/>
    <x v="2"/>
    <s v="wearables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946"/>
    <x v="2"/>
    <s v="wearables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947"/>
    <x v="2"/>
    <s v="wearables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948"/>
    <x v="2"/>
    <s v="wearables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949"/>
    <x v="2"/>
    <s v="wearables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950"/>
    <x v="2"/>
    <s v="wearables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951"/>
    <x v="2"/>
    <s v="wearables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952"/>
    <x v="2"/>
    <s v="wearables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953"/>
    <x v="2"/>
    <s v="wearables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954"/>
    <x v="2"/>
    <s v="wearables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955"/>
    <x v="2"/>
    <s v="wearables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956"/>
    <x v="2"/>
    <s v="wearables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957"/>
    <x v="2"/>
    <s v="wearables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958"/>
    <x v="2"/>
    <s v="wearables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959"/>
    <x v="2"/>
    <s v="wearables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960"/>
    <x v="2"/>
    <s v="wearables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961"/>
    <x v="2"/>
    <s v="wearables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962"/>
    <x v="2"/>
    <s v="wearables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963"/>
    <x v="2"/>
    <s v="wearables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964"/>
    <x v="2"/>
    <s v="wearables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965"/>
    <x v="2"/>
    <s v="wearables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966"/>
    <x v="2"/>
    <s v="wearables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967"/>
    <x v="2"/>
    <s v="wearables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968"/>
    <x v="2"/>
    <s v="wearables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969"/>
    <x v="2"/>
    <s v="wearables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970"/>
    <x v="2"/>
    <s v="wearables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971"/>
    <x v="2"/>
    <s v="wearables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972"/>
    <x v="2"/>
    <s v="wearables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973"/>
    <x v="2"/>
    <s v="wearables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974"/>
    <x v="2"/>
    <s v="wearables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975"/>
    <x v="2"/>
    <s v="wearables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976"/>
    <x v="2"/>
    <s v="wearables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977"/>
    <x v="2"/>
    <s v="wearables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978"/>
    <x v="2"/>
    <s v="wearables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979"/>
    <x v="2"/>
    <s v="wearables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980"/>
    <x v="2"/>
    <s v="wearables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981"/>
    <x v="2"/>
    <s v="wearables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982"/>
    <x v="2"/>
    <s v="wearables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983"/>
    <x v="2"/>
    <s v="wearables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984"/>
    <x v="2"/>
    <s v="wearables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985"/>
    <x v="2"/>
    <s v="wearables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986"/>
    <x v="2"/>
    <s v="wearables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987"/>
    <x v="2"/>
    <s v="wearables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988"/>
    <x v="2"/>
    <s v="wearables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989"/>
    <x v="2"/>
    <s v="wearables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990"/>
    <x v="2"/>
    <s v="wearables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991"/>
    <x v="2"/>
    <s v="wearables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992"/>
    <x v="2"/>
    <s v="wearables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993"/>
    <x v="2"/>
    <s v="wearables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994"/>
    <x v="2"/>
    <s v="wearables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995"/>
    <x v="2"/>
    <s v="wearables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996"/>
    <x v="2"/>
    <s v="wearables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997"/>
    <x v="2"/>
    <s v="wearables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998"/>
    <x v="2"/>
    <s v="wearables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999"/>
    <x v="2"/>
    <s v="wearables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1000"/>
    <x v="2"/>
    <s v="wearables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1001"/>
    <x v="2"/>
    <s v="wearables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1002"/>
    <x v="2"/>
    <s v="wearables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1003"/>
    <x v="2"/>
    <s v="wearables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1004"/>
    <x v="2"/>
    <s v="wearables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1005"/>
    <x v="2"/>
    <s v="wearables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1006"/>
    <x v="2"/>
    <s v="wearables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1007"/>
    <x v="2"/>
    <s v="wearables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1008"/>
    <x v="2"/>
    <s v="wearables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1009"/>
    <x v="2"/>
    <s v="wearables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1010"/>
    <x v="2"/>
    <s v="wearables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1011"/>
    <x v="2"/>
    <s v="wearables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1012"/>
    <x v="2"/>
    <s v="wearables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1013"/>
    <x v="2"/>
    <s v="wearables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1014"/>
    <x v="2"/>
    <s v="wearables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1015"/>
    <x v="2"/>
    <s v="wearables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1016"/>
    <x v="2"/>
    <s v="wearables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1017"/>
    <x v="2"/>
    <s v="wearables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1018"/>
    <x v="2"/>
    <s v="wearables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1019"/>
    <x v="2"/>
    <s v="wearables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1020"/>
    <x v="4"/>
    <s v="electronic music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1021"/>
    <x v="4"/>
    <s v="electronic music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1022"/>
    <x v="4"/>
    <s v="electronic music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1023"/>
    <x v="4"/>
    <s v="electronic music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1024"/>
    <x v="4"/>
    <s v="electronic music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1025"/>
    <x v="4"/>
    <s v="electronic music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1026"/>
    <x v="4"/>
    <s v="electronic music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1027"/>
    <x v="4"/>
    <s v="electronic music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1028"/>
    <x v="4"/>
    <s v="electronic music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1029"/>
    <x v="4"/>
    <s v="electronic music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1030"/>
    <x v="4"/>
    <s v="electronic music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1031"/>
    <x v="4"/>
    <s v="electronic music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1032"/>
    <x v="4"/>
    <s v="electronic music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1033"/>
    <x v="4"/>
    <s v="electronic music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1034"/>
    <x v="4"/>
    <s v="electronic music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1035"/>
    <x v="4"/>
    <s v="electronic music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1036"/>
    <x v="4"/>
    <s v="electronic music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1037"/>
    <x v="4"/>
    <s v="electronic music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1038"/>
    <x v="4"/>
    <s v="electronic music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1039"/>
    <x v="4"/>
    <s v="electronic music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1040"/>
    <x v="5"/>
    <s v="audio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1041"/>
    <x v="5"/>
    <s v="audio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1042"/>
    <x v="5"/>
    <s v="audio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1043"/>
    <x v="5"/>
    <s v="audio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1044"/>
    <x v="5"/>
    <s v="audio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1045"/>
    <x v="5"/>
    <s v="audio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1046"/>
    <x v="5"/>
    <s v="audio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1047"/>
    <x v="5"/>
    <s v="audio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1048"/>
    <x v="5"/>
    <s v="audio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1049"/>
    <x v="5"/>
    <s v="audio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1050"/>
    <x v="5"/>
    <s v="audio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1051"/>
    <x v="5"/>
    <s v="audio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1052"/>
    <x v="5"/>
    <s v="audio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1053"/>
    <x v="5"/>
    <s v="audio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1054"/>
    <x v="5"/>
    <s v="audio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1055"/>
    <x v="5"/>
    <s v="audio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1056"/>
    <x v="5"/>
    <s v="audio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1057"/>
    <x v="5"/>
    <s v="audio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1058"/>
    <x v="5"/>
    <s v="audio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1059"/>
    <x v="5"/>
    <s v="audio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1060"/>
    <x v="5"/>
    <s v="audio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1061"/>
    <x v="5"/>
    <s v="audio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1062"/>
    <x v="5"/>
    <s v="audio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1063"/>
    <x v="5"/>
    <s v="audio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1064"/>
    <x v="6"/>
    <s v="video games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1065"/>
    <x v="6"/>
    <s v="video games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1066"/>
    <x v="6"/>
    <s v="video games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1067"/>
    <x v="6"/>
    <s v="video games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1068"/>
    <x v="6"/>
    <s v="video games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1069"/>
    <x v="6"/>
    <s v="video games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1070"/>
    <x v="6"/>
    <s v="video games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1071"/>
    <x v="6"/>
    <s v="video games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1072"/>
    <x v="6"/>
    <s v="video games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1073"/>
    <x v="6"/>
    <s v="video games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1074"/>
    <x v="6"/>
    <s v="video games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1075"/>
    <x v="6"/>
    <s v="video games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1076"/>
    <x v="6"/>
    <s v="video games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1077"/>
    <x v="6"/>
    <s v="video games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1078"/>
    <x v="6"/>
    <s v="video games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1079"/>
    <x v="6"/>
    <s v="video games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1080"/>
    <x v="6"/>
    <s v="video games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1081"/>
    <x v="6"/>
    <s v="video games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1082"/>
    <x v="6"/>
    <s v="video games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1083"/>
    <x v="6"/>
    <s v="video games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1084"/>
    <x v="6"/>
    <s v="video games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1085"/>
    <x v="6"/>
    <s v="video games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1086"/>
    <x v="6"/>
    <s v="video games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1087"/>
    <x v="6"/>
    <s v="video games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1088"/>
    <x v="6"/>
    <s v="video games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1089"/>
    <x v="6"/>
    <s v="video games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1090"/>
    <x v="6"/>
    <s v="video games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1091"/>
    <x v="6"/>
    <s v="video games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1092"/>
    <x v="6"/>
    <s v="video games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1093"/>
    <x v="6"/>
    <s v="video games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1094"/>
    <x v="6"/>
    <s v="video games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1095"/>
    <x v="6"/>
    <s v="video games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1096"/>
    <x v="6"/>
    <s v="video games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1097"/>
    <x v="6"/>
    <s v="video games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1098"/>
    <x v="6"/>
    <s v="video games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1099"/>
    <x v="6"/>
    <s v="video games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1100"/>
    <x v="6"/>
    <s v="video games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1101"/>
    <x v="6"/>
    <s v="video games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1102"/>
    <x v="6"/>
    <s v="video games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1103"/>
    <x v="6"/>
    <s v="video games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1104"/>
    <x v="6"/>
    <s v="video games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1105"/>
    <x v="6"/>
    <s v="video games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1106"/>
    <x v="6"/>
    <s v="video games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1107"/>
    <x v="6"/>
    <s v="video games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1108"/>
    <x v="6"/>
    <s v="video games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1109"/>
    <x v="6"/>
    <s v="video games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1110"/>
    <x v="6"/>
    <s v="video games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1111"/>
    <x v="6"/>
    <s v="video games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1112"/>
    <x v="6"/>
    <s v="video games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1113"/>
    <x v="6"/>
    <s v="video games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1114"/>
    <x v="6"/>
    <s v="video games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1115"/>
    <x v="6"/>
    <s v="video games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1116"/>
    <x v="6"/>
    <s v="video games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1117"/>
    <x v="6"/>
    <s v="video games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1118"/>
    <x v="6"/>
    <s v="video games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1119"/>
    <x v="6"/>
    <s v="video games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1120"/>
    <x v="6"/>
    <s v="video games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1121"/>
    <x v="6"/>
    <s v="video games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1122"/>
    <x v="6"/>
    <s v="video games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1123"/>
    <x v="6"/>
    <s v="video games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1124"/>
    <x v="6"/>
    <s v="mobile games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1125"/>
    <x v="6"/>
    <s v="mobile games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1126"/>
    <x v="6"/>
    <s v="mobile games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1127"/>
    <x v="6"/>
    <s v="mobile games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1128"/>
    <x v="6"/>
    <s v="mobile games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1129"/>
    <x v="6"/>
    <s v="mobile games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1130"/>
    <x v="6"/>
    <s v="mobile games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1131"/>
    <x v="6"/>
    <s v="mobile games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1132"/>
    <x v="6"/>
    <s v="mobile games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1133"/>
    <x v="6"/>
    <s v="mobile games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1134"/>
    <x v="6"/>
    <s v="mobile games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1135"/>
    <x v="6"/>
    <s v="mobile games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1136"/>
    <x v="6"/>
    <s v="mobile games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1137"/>
    <x v="6"/>
    <s v="mobile games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1138"/>
    <x v="6"/>
    <s v="mobile games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1139"/>
    <x v="6"/>
    <s v="mobile games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1140"/>
    <x v="6"/>
    <s v="mobile games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1141"/>
    <x v="6"/>
    <s v="mobile games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1142"/>
    <x v="6"/>
    <s v="mobile games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1143"/>
    <x v="6"/>
    <s v="mobile games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1144"/>
    <x v="7"/>
    <s v="food trucks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1145"/>
    <x v="7"/>
    <s v="food trucks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1146"/>
    <x v="7"/>
    <s v="food trucks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1147"/>
    <x v="7"/>
    <s v="food trucks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1148"/>
    <x v="7"/>
    <s v="food trucks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1149"/>
    <x v="7"/>
    <s v="food trucks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1150"/>
    <x v="7"/>
    <s v="food trucks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1151"/>
    <x v="7"/>
    <s v="food trucks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1152"/>
    <x v="7"/>
    <s v="food trucks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1153"/>
    <x v="7"/>
    <s v="food trucks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1154"/>
    <x v="7"/>
    <s v="food trucks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1155"/>
    <x v="7"/>
    <s v="food trucks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1156"/>
    <x v="7"/>
    <s v="food trucks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1157"/>
    <x v="7"/>
    <s v="food trucks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1158"/>
    <x v="7"/>
    <s v="food trucks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1159"/>
    <x v="7"/>
    <s v="food trucks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1160"/>
    <x v="7"/>
    <s v="food trucks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1161"/>
    <x v="7"/>
    <s v="food trucks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1162"/>
    <x v="7"/>
    <s v="food trucks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1163"/>
    <x v="7"/>
    <s v="food trucks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1164"/>
    <x v="7"/>
    <s v="food trucks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1165"/>
    <x v="7"/>
    <s v="food trucks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1166"/>
    <x v="7"/>
    <s v="food trucks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1167"/>
    <x v="7"/>
    <s v="food trucks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1168"/>
    <x v="7"/>
    <s v="food trucks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1169"/>
    <x v="7"/>
    <s v="food trucks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1170"/>
    <x v="7"/>
    <s v="food trucks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1171"/>
    <x v="7"/>
    <s v="food trucks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1172"/>
    <x v="7"/>
    <s v="food trucks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1173"/>
    <x v="7"/>
    <s v="food trucks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1174"/>
    <x v="7"/>
    <s v="food trucks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1175"/>
    <x v="7"/>
    <s v="food trucks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1176"/>
    <x v="7"/>
    <s v="food trucks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1177"/>
    <x v="7"/>
    <s v="food trucks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1178"/>
    <x v="7"/>
    <s v="food trucks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1179"/>
    <x v="7"/>
    <s v="food trucks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1180"/>
    <x v="7"/>
    <s v="food trucks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1181"/>
    <x v="7"/>
    <s v="food trucks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1182"/>
    <x v="7"/>
    <s v="food trucks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1183"/>
    <x v="7"/>
    <s v="food trucks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1184"/>
    <x v="8"/>
    <s v="photobooks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1185"/>
    <x v="8"/>
    <s v="photobooks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1186"/>
    <x v="8"/>
    <s v="photobooks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1187"/>
    <x v="8"/>
    <s v="photobooks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1188"/>
    <x v="8"/>
    <s v="photobooks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1189"/>
    <x v="8"/>
    <s v="photobooks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1190"/>
    <x v="8"/>
    <s v="photobooks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1191"/>
    <x v="8"/>
    <s v="photobooks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1192"/>
    <x v="8"/>
    <s v="photobooks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1193"/>
    <x v="8"/>
    <s v="photobooks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1194"/>
    <x v="8"/>
    <s v="photobooks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1195"/>
    <x v="8"/>
    <s v="photobooks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1196"/>
    <x v="8"/>
    <s v="photobooks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1197"/>
    <x v="8"/>
    <s v="photobooks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1198"/>
    <x v="8"/>
    <s v="photobooks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1199"/>
    <x v="8"/>
    <s v="photobooks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1200"/>
    <x v="8"/>
    <s v="photobooks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1201"/>
    <x v="8"/>
    <s v="photobooks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1202"/>
    <x v="8"/>
    <s v="photobooks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1203"/>
    <x v="8"/>
    <s v="photobooks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1204"/>
    <x v="8"/>
    <s v="photobooks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1205"/>
    <x v="8"/>
    <s v="photobooks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1206"/>
    <x v="8"/>
    <s v="photobooks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1207"/>
    <x v="8"/>
    <s v="photobooks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1208"/>
    <x v="8"/>
    <s v="photobooks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1209"/>
    <x v="8"/>
    <s v="photobooks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1210"/>
    <x v="8"/>
    <s v="photobooks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1211"/>
    <x v="8"/>
    <s v="photobooks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1212"/>
    <x v="8"/>
    <s v="photobooks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1213"/>
    <x v="8"/>
    <s v="photobooks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1214"/>
    <x v="8"/>
    <s v="photobooks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1215"/>
    <x v="8"/>
    <s v="photobooks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1216"/>
    <x v="8"/>
    <s v="photobooks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1217"/>
    <x v="8"/>
    <s v="photobooks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1218"/>
    <x v="8"/>
    <s v="photobooks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1219"/>
    <x v="8"/>
    <s v="photobooks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1220"/>
    <x v="8"/>
    <s v="photobooks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1221"/>
    <x v="8"/>
    <s v="photobooks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1222"/>
    <x v="8"/>
    <s v="photobooks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1223"/>
    <x v="8"/>
    <s v="photobooks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1224"/>
    <x v="4"/>
    <s v="world music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1225"/>
    <x v="4"/>
    <s v="world music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1226"/>
    <x v="4"/>
    <s v="world music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1227"/>
    <x v="4"/>
    <s v="world music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1228"/>
    <x v="4"/>
    <s v="world music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1229"/>
    <x v="4"/>
    <s v="world music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1230"/>
    <x v="4"/>
    <s v="world music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1231"/>
    <x v="4"/>
    <s v="world music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1232"/>
    <x v="4"/>
    <s v="world music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1233"/>
    <x v="4"/>
    <s v="world music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1234"/>
    <x v="4"/>
    <s v="world music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1235"/>
    <x v="4"/>
    <s v="world music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1236"/>
    <x v="4"/>
    <s v="world music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1237"/>
    <x v="4"/>
    <s v="world music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1238"/>
    <x v="4"/>
    <s v="world music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1239"/>
    <x v="4"/>
    <s v="world music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1240"/>
    <x v="4"/>
    <s v="world music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1241"/>
    <x v="4"/>
    <s v="world music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1242"/>
    <x v="4"/>
    <s v="world music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1243"/>
    <x v="4"/>
    <s v="world music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1244"/>
    <x v="4"/>
    <s v="rock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1245"/>
    <x v="4"/>
    <s v="rock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1246"/>
    <x v="4"/>
    <s v="rock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1247"/>
    <x v="4"/>
    <s v="rock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1248"/>
    <x v="4"/>
    <s v="rock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1249"/>
    <x v="4"/>
    <s v="rock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1250"/>
    <x v="4"/>
    <s v="rock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1251"/>
    <x v="4"/>
    <s v="rock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1252"/>
    <x v="4"/>
    <s v="rock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1253"/>
    <x v="4"/>
    <s v="rock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1254"/>
    <x v="4"/>
    <s v="rock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1255"/>
    <x v="4"/>
    <s v="rock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1256"/>
    <x v="4"/>
    <s v="rock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1257"/>
    <x v="4"/>
    <s v="rock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1258"/>
    <x v="4"/>
    <s v="rock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1259"/>
    <x v="4"/>
    <s v="rock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1260"/>
    <x v="4"/>
    <s v="rock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1261"/>
    <x v="4"/>
    <s v="rock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1262"/>
    <x v="4"/>
    <s v="rock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1263"/>
    <x v="4"/>
    <s v="rock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1264"/>
    <x v="4"/>
    <s v="rock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1265"/>
    <x v="4"/>
    <s v="rock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1266"/>
    <x v="4"/>
    <s v="rock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1267"/>
    <x v="4"/>
    <s v="rock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1268"/>
    <x v="4"/>
    <s v="rock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1269"/>
    <x v="4"/>
    <s v="rock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1270"/>
    <x v="4"/>
    <s v="rock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1271"/>
    <x v="4"/>
    <s v="rock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1272"/>
    <x v="4"/>
    <s v="rock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1273"/>
    <x v="4"/>
    <s v="rock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1274"/>
    <x v="4"/>
    <s v="rock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1275"/>
    <x v="4"/>
    <s v="rock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1276"/>
    <x v="4"/>
    <s v="rock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1277"/>
    <x v="4"/>
    <s v="rock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1278"/>
    <x v="4"/>
    <s v="rock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1279"/>
    <x v="4"/>
    <s v="rock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1280"/>
    <x v="4"/>
    <s v="rock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1281"/>
    <x v="4"/>
    <s v="rock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1282"/>
    <x v="4"/>
    <s v="rock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1283"/>
    <x v="4"/>
    <s v="rock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284"/>
    <x v="1"/>
    <s v="plays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285"/>
    <x v="1"/>
    <s v="plays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286"/>
    <x v="1"/>
    <s v="plays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287"/>
    <x v="1"/>
    <s v="plays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288"/>
    <x v="1"/>
    <s v="plays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289"/>
    <x v="1"/>
    <s v="plays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290"/>
    <x v="1"/>
    <s v="plays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291"/>
    <x v="1"/>
    <s v="plays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292"/>
    <x v="1"/>
    <s v="plays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293"/>
    <x v="1"/>
    <s v="plays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294"/>
    <x v="1"/>
    <s v="plays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295"/>
    <x v="1"/>
    <s v="plays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296"/>
    <x v="1"/>
    <s v="plays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297"/>
    <x v="1"/>
    <s v="plays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298"/>
    <x v="1"/>
    <s v="plays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299"/>
    <x v="1"/>
    <s v="plays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300"/>
    <x v="1"/>
    <s v="plays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301"/>
    <x v="1"/>
    <s v="plays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302"/>
    <x v="1"/>
    <s v="plays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303"/>
    <x v="1"/>
    <s v="plays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1304"/>
    <x v="2"/>
    <s v="wearables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1305"/>
    <x v="2"/>
    <s v="wearables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1306"/>
    <x v="2"/>
    <s v="wearables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1307"/>
    <x v="2"/>
    <s v="wearables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1308"/>
    <x v="2"/>
    <s v="wearables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1309"/>
    <x v="2"/>
    <s v="wearables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1310"/>
    <x v="2"/>
    <s v="wearables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1311"/>
    <x v="2"/>
    <s v="wearables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1312"/>
    <x v="2"/>
    <s v="wearables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1313"/>
    <x v="2"/>
    <s v="wearables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1314"/>
    <x v="2"/>
    <s v="wearables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1315"/>
    <x v="2"/>
    <s v="wearables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1316"/>
    <x v="2"/>
    <s v="wearables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1317"/>
    <x v="2"/>
    <s v="wearables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1318"/>
    <x v="2"/>
    <s v="wearables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1319"/>
    <x v="2"/>
    <s v="wearables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1320"/>
    <x v="2"/>
    <s v="wearables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1321"/>
    <x v="2"/>
    <s v="wearables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1322"/>
    <x v="2"/>
    <s v="wearables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1323"/>
    <x v="2"/>
    <s v="wearables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1324"/>
    <x v="2"/>
    <s v="wearables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1325"/>
    <x v="2"/>
    <s v="wearables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1326"/>
    <x v="2"/>
    <s v="wearables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1327"/>
    <x v="2"/>
    <s v="wearables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1328"/>
    <x v="2"/>
    <s v="wearables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1329"/>
    <x v="2"/>
    <s v="wearables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1330"/>
    <x v="2"/>
    <s v="wearables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1331"/>
    <x v="2"/>
    <s v="wearables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1332"/>
    <x v="2"/>
    <s v="wearables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1333"/>
    <x v="2"/>
    <s v="wearables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1334"/>
    <x v="2"/>
    <s v="wearables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1335"/>
    <x v="2"/>
    <s v="wearables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1336"/>
    <x v="2"/>
    <s v="wearables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1337"/>
    <x v="2"/>
    <s v="wearables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1338"/>
    <x v="2"/>
    <s v="wearables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1339"/>
    <x v="2"/>
    <s v="wearables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1340"/>
    <x v="2"/>
    <s v="wearables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1341"/>
    <x v="2"/>
    <s v="wearables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1342"/>
    <x v="2"/>
    <s v="wearables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1343"/>
    <x v="2"/>
    <s v="wearables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1344"/>
    <x v="3"/>
    <s v="nonfiction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1345"/>
    <x v="3"/>
    <s v="nonfiction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1346"/>
    <x v="3"/>
    <s v="nonfiction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1347"/>
    <x v="3"/>
    <s v="nonfiction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1348"/>
    <x v="3"/>
    <s v="nonfiction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1349"/>
    <x v="3"/>
    <s v="nonfiction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1350"/>
    <x v="3"/>
    <s v="nonfiction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1351"/>
    <x v="3"/>
    <s v="nonfiction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1352"/>
    <x v="3"/>
    <s v="nonfiction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1353"/>
    <x v="3"/>
    <s v="nonfiction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1354"/>
    <x v="3"/>
    <s v="nonfiction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1355"/>
    <x v="3"/>
    <s v="nonfiction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1356"/>
    <x v="3"/>
    <s v="nonfiction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1357"/>
    <x v="3"/>
    <s v="nonfiction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1358"/>
    <x v="3"/>
    <s v="nonfiction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1359"/>
    <x v="3"/>
    <s v="nonfiction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1360"/>
    <x v="3"/>
    <s v="nonfiction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1361"/>
    <x v="3"/>
    <s v="nonfiction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1362"/>
    <x v="3"/>
    <s v="nonfiction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1363"/>
    <x v="3"/>
    <s v="nonfiction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1364"/>
    <x v="4"/>
    <s v="rock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1365"/>
    <x v="4"/>
    <s v="rock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1366"/>
    <x v="4"/>
    <s v="rock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1367"/>
    <x v="4"/>
    <s v="rock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1368"/>
    <x v="4"/>
    <s v="rock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1369"/>
    <x v="4"/>
    <s v="rock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1370"/>
    <x v="4"/>
    <s v="rock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1371"/>
    <x v="4"/>
    <s v="rock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1372"/>
    <x v="4"/>
    <s v="rock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1373"/>
    <x v="4"/>
    <s v="rock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1374"/>
    <x v="4"/>
    <s v="rock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1375"/>
    <x v="4"/>
    <s v="rock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1376"/>
    <x v="4"/>
    <s v="rock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1377"/>
    <x v="4"/>
    <s v="rock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1378"/>
    <x v="4"/>
    <s v="rock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1379"/>
    <x v="4"/>
    <s v="rock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1380"/>
    <x v="4"/>
    <s v="rock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1381"/>
    <x v="4"/>
    <s v="rock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1382"/>
    <x v="4"/>
    <s v="rock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1383"/>
    <x v="4"/>
    <s v="rock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1384"/>
    <x v="4"/>
    <s v="rock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1385"/>
    <x v="4"/>
    <s v="rock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1386"/>
    <x v="4"/>
    <s v="rock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1387"/>
    <x v="4"/>
    <s v="rock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1388"/>
    <x v="4"/>
    <s v="rock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1389"/>
    <x v="4"/>
    <s v="rock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1390"/>
    <x v="4"/>
    <s v="rock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1391"/>
    <x v="4"/>
    <s v="rock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1392"/>
    <x v="4"/>
    <s v="rock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1393"/>
    <x v="4"/>
    <s v="rock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1394"/>
    <x v="4"/>
    <s v="rock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1395"/>
    <x v="4"/>
    <s v="rock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1396"/>
    <x v="4"/>
    <s v="rock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1397"/>
    <x v="4"/>
    <s v="rock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1398"/>
    <x v="4"/>
    <s v="rock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1399"/>
    <x v="4"/>
    <s v="rock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1400"/>
    <x v="4"/>
    <s v="rock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1401"/>
    <x v="4"/>
    <s v="rock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1402"/>
    <x v="4"/>
    <s v="rock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1403"/>
    <x v="4"/>
    <s v="rock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1404"/>
    <x v="3"/>
    <s v="translations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1405"/>
    <x v="3"/>
    <s v="translations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1406"/>
    <x v="3"/>
    <s v="translations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1407"/>
    <x v="3"/>
    <s v="translations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1408"/>
    <x v="3"/>
    <s v="translations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1409"/>
    <x v="3"/>
    <s v="translations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1410"/>
    <x v="3"/>
    <s v="translations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1411"/>
    <x v="3"/>
    <s v="translations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1412"/>
    <x v="3"/>
    <s v="translations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1413"/>
    <x v="3"/>
    <s v="translations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1414"/>
    <x v="3"/>
    <s v="translations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1415"/>
    <x v="3"/>
    <s v="translations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1416"/>
    <x v="3"/>
    <s v="translations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1417"/>
    <x v="3"/>
    <s v="translations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1418"/>
    <x v="3"/>
    <s v="translations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1419"/>
    <x v="3"/>
    <s v="translations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1420"/>
    <x v="3"/>
    <s v="translations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1421"/>
    <x v="3"/>
    <s v="translations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1422"/>
    <x v="3"/>
    <s v="translations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1423"/>
    <x v="3"/>
    <s v="translations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1424"/>
    <x v="3"/>
    <s v="translations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1425"/>
    <x v="3"/>
    <s v="translations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1426"/>
    <x v="3"/>
    <s v="translations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1427"/>
    <x v="3"/>
    <s v="translations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1428"/>
    <x v="3"/>
    <s v="translations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1429"/>
    <x v="3"/>
    <s v="translations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1430"/>
    <x v="3"/>
    <s v="translations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1431"/>
    <x v="3"/>
    <s v="translations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1432"/>
    <x v="3"/>
    <s v="translations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1433"/>
    <x v="3"/>
    <s v="translations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1434"/>
    <x v="3"/>
    <s v="translations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1435"/>
    <x v="3"/>
    <s v="translations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1436"/>
    <x v="3"/>
    <s v="translations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1437"/>
    <x v="3"/>
    <s v="translations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1438"/>
    <x v="3"/>
    <s v="translations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1439"/>
    <x v="3"/>
    <s v="translations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1440"/>
    <x v="3"/>
    <s v="translations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1441"/>
    <x v="3"/>
    <s v="translations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1442"/>
    <x v="3"/>
    <s v="translations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1443"/>
    <x v="3"/>
    <s v="translations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1444"/>
    <x v="3"/>
    <s v="translations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1445"/>
    <x v="3"/>
    <s v="translations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1446"/>
    <x v="3"/>
    <s v="translations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1447"/>
    <x v="3"/>
    <s v="translations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1448"/>
    <x v="3"/>
    <s v="translations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1449"/>
    <x v="3"/>
    <s v="translations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1450"/>
    <x v="3"/>
    <s v="translations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1451"/>
    <x v="3"/>
    <s v="translations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1452"/>
    <x v="3"/>
    <s v="translations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1453"/>
    <x v="3"/>
    <s v="translations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1454"/>
    <x v="3"/>
    <s v="translations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1455"/>
    <x v="3"/>
    <s v="translations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1456"/>
    <x v="3"/>
    <s v="translations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1457"/>
    <x v="3"/>
    <s v="translations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1458"/>
    <x v="3"/>
    <s v="translations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1459"/>
    <x v="3"/>
    <s v="translations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1460"/>
    <x v="3"/>
    <s v="translations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1461"/>
    <x v="3"/>
    <s v="radio &amp; podcasts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1462"/>
    <x v="3"/>
    <s v="radio &amp; podcasts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1463"/>
    <x v="3"/>
    <s v="radio &amp; podcasts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1464"/>
    <x v="3"/>
    <s v="radio &amp; podcasts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1465"/>
    <x v="3"/>
    <s v="radio &amp; podcasts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1466"/>
    <x v="3"/>
    <s v="radio &amp; podcasts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1467"/>
    <x v="3"/>
    <s v="radio &amp; podcasts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1468"/>
    <x v="3"/>
    <s v="radio &amp; podcasts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1469"/>
    <x v="3"/>
    <s v="radio &amp; podcasts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1470"/>
    <x v="3"/>
    <s v="radio &amp; podcasts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1471"/>
    <x v="3"/>
    <s v="radio &amp; podcasts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1472"/>
    <x v="3"/>
    <s v="radio &amp; podcasts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1473"/>
    <x v="3"/>
    <s v="radio &amp; podcasts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1474"/>
    <x v="3"/>
    <s v="radio &amp; podcasts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1475"/>
    <x v="3"/>
    <s v="radio &amp; podcasts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1476"/>
    <x v="3"/>
    <s v="radio &amp; podcasts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1477"/>
    <x v="3"/>
    <s v="radio &amp; podcasts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1478"/>
    <x v="3"/>
    <s v="radio &amp; podcasts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1479"/>
    <x v="3"/>
    <s v="radio &amp; podcasts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1480"/>
    <x v="3"/>
    <s v="radio &amp; podcasts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1481"/>
    <x v="3"/>
    <s v="fiction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1482"/>
    <x v="3"/>
    <s v="fiction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1483"/>
    <x v="3"/>
    <s v="fiction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1484"/>
    <x v="3"/>
    <s v="fiction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1485"/>
    <x v="3"/>
    <s v="fiction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1486"/>
    <x v="3"/>
    <s v="fiction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1487"/>
    <x v="3"/>
    <s v="fiction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1488"/>
    <x v="3"/>
    <s v="fiction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1489"/>
    <x v="3"/>
    <s v="fiction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1490"/>
    <x v="3"/>
    <s v="fiction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1491"/>
    <x v="3"/>
    <s v="fiction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1492"/>
    <x v="3"/>
    <s v="fiction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1493"/>
    <x v="3"/>
    <s v="fiction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1494"/>
    <x v="3"/>
    <s v="fiction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1495"/>
    <x v="3"/>
    <s v="fiction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1496"/>
    <x v="3"/>
    <s v="fiction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1497"/>
    <x v="3"/>
    <s v="fiction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1498"/>
    <x v="3"/>
    <s v="fiction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1499"/>
    <x v="3"/>
    <s v="fiction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1500"/>
    <x v="3"/>
    <s v="fiction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1501"/>
    <x v="8"/>
    <s v="photobooks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1502"/>
    <x v="8"/>
    <s v="photobooks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1503"/>
    <x v="8"/>
    <s v="photobooks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1504"/>
    <x v="8"/>
    <s v="photobooks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1505"/>
    <x v="8"/>
    <s v="photobooks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1506"/>
    <x v="8"/>
    <s v="photobooks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1507"/>
    <x v="8"/>
    <s v="photobooks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1508"/>
    <x v="8"/>
    <s v="photobooks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1509"/>
    <x v="8"/>
    <s v="photobooks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1510"/>
    <x v="8"/>
    <s v="photobooks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1511"/>
    <x v="8"/>
    <s v="photobooks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1512"/>
    <x v="8"/>
    <s v="photobooks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1513"/>
    <x v="8"/>
    <s v="photobooks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1514"/>
    <x v="8"/>
    <s v="photobooks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1515"/>
    <x v="8"/>
    <s v="photobooks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1516"/>
    <x v="8"/>
    <s v="photobooks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1517"/>
    <x v="8"/>
    <s v="photobooks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1518"/>
    <x v="8"/>
    <s v="photobooks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1519"/>
    <x v="8"/>
    <s v="photobooks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1520"/>
    <x v="8"/>
    <s v="photobooks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1521"/>
    <x v="8"/>
    <s v="photobooks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1522"/>
    <x v="8"/>
    <s v="photobooks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1523"/>
    <x v="8"/>
    <s v="photobooks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1524"/>
    <x v="8"/>
    <s v="photobooks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1525"/>
    <x v="8"/>
    <s v="photobooks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1526"/>
    <x v="8"/>
    <s v="photobooks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1527"/>
    <x v="8"/>
    <s v="photobooks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1528"/>
    <x v="8"/>
    <s v="photobooks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1529"/>
    <x v="8"/>
    <s v="photobooks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1530"/>
    <x v="8"/>
    <s v="photobooks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1531"/>
    <x v="8"/>
    <s v="photobooks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1532"/>
    <x v="8"/>
    <s v="photobooks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1533"/>
    <x v="8"/>
    <s v="photobooks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1534"/>
    <x v="8"/>
    <s v="photobooks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1535"/>
    <x v="8"/>
    <s v="photobooks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1536"/>
    <x v="8"/>
    <s v="photobooks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1537"/>
    <x v="8"/>
    <s v="photobooks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1538"/>
    <x v="8"/>
    <s v="photobooks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1539"/>
    <x v="8"/>
    <s v="photobooks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1540"/>
    <x v="8"/>
    <s v="photobooks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1541"/>
    <x v="8"/>
    <s v="nature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1542"/>
    <x v="8"/>
    <s v="nature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1543"/>
    <x v="8"/>
    <s v="nature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1544"/>
    <x v="8"/>
    <s v="nature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1545"/>
    <x v="8"/>
    <s v="nature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1546"/>
    <x v="8"/>
    <s v="nature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1547"/>
    <x v="8"/>
    <s v="nature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1548"/>
    <x v="8"/>
    <s v="nature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1549"/>
    <x v="8"/>
    <s v="nature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1550"/>
    <x v="8"/>
    <s v="nature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1551"/>
    <x v="8"/>
    <s v="nature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1552"/>
    <x v="8"/>
    <s v="nature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1553"/>
    <x v="8"/>
    <s v="nature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1554"/>
    <x v="8"/>
    <s v="nature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1555"/>
    <x v="8"/>
    <s v="nature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1556"/>
    <x v="8"/>
    <s v="nature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1557"/>
    <x v="8"/>
    <s v="nature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1558"/>
    <x v="8"/>
    <s v="nature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1559"/>
    <x v="8"/>
    <s v="nature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1560"/>
    <x v="8"/>
    <s v="nature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1561"/>
    <x v="3"/>
    <s v="art books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1562"/>
    <x v="3"/>
    <s v="art books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1563"/>
    <x v="3"/>
    <s v="art books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1564"/>
    <x v="3"/>
    <s v="art books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1565"/>
    <x v="3"/>
    <s v="art books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1566"/>
    <x v="3"/>
    <s v="art books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1567"/>
    <x v="3"/>
    <s v="art books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1568"/>
    <x v="3"/>
    <s v="art books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1569"/>
    <x v="3"/>
    <s v="art books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1570"/>
    <x v="3"/>
    <s v="art books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1571"/>
    <x v="3"/>
    <s v="art books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1572"/>
    <x v="3"/>
    <s v="art books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1573"/>
    <x v="3"/>
    <s v="art books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1574"/>
    <x v="3"/>
    <s v="art books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1575"/>
    <x v="3"/>
    <s v="art books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1576"/>
    <x v="3"/>
    <s v="art books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1577"/>
    <x v="3"/>
    <s v="art books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1578"/>
    <x v="3"/>
    <s v="art books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1579"/>
    <x v="3"/>
    <s v="art books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1580"/>
    <x v="3"/>
    <s v="art books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1581"/>
    <x v="8"/>
    <s v="places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1582"/>
    <x v="8"/>
    <s v="places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1583"/>
    <x v="8"/>
    <s v="places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1584"/>
    <x v="8"/>
    <s v="places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1585"/>
    <x v="8"/>
    <s v="places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1586"/>
    <x v="8"/>
    <s v="places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1587"/>
    <x v="8"/>
    <s v="places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1588"/>
    <x v="8"/>
    <s v="places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1589"/>
    <x v="8"/>
    <s v="places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1590"/>
    <x v="8"/>
    <s v="places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1591"/>
    <x v="8"/>
    <s v="places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1592"/>
    <x v="8"/>
    <s v="places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1593"/>
    <x v="8"/>
    <s v="places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1594"/>
    <x v="8"/>
    <s v="places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1595"/>
    <x v="8"/>
    <s v="places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1596"/>
    <x v="8"/>
    <s v="places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1597"/>
    <x v="8"/>
    <s v="places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1598"/>
    <x v="8"/>
    <s v="places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1599"/>
    <x v="8"/>
    <s v="places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1600"/>
    <x v="8"/>
    <s v="places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1601"/>
    <x v="4"/>
    <s v="rock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1602"/>
    <x v="4"/>
    <s v="rock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1603"/>
    <x v="4"/>
    <s v="rock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1604"/>
    <x v="4"/>
    <s v="rock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1605"/>
    <x v="4"/>
    <s v="rock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1606"/>
    <x v="4"/>
    <s v="rock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1607"/>
    <x v="4"/>
    <s v="rock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1608"/>
    <x v="4"/>
    <s v="rock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1609"/>
    <x v="4"/>
    <s v="rock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1610"/>
    <x v="4"/>
    <s v="rock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1611"/>
    <x v="4"/>
    <s v="rock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1612"/>
    <x v="4"/>
    <s v="rock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1613"/>
    <x v="4"/>
    <s v="rock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1614"/>
    <x v="4"/>
    <s v="rock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1615"/>
    <x v="4"/>
    <s v="rock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1616"/>
    <x v="4"/>
    <s v="rock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1617"/>
    <x v="4"/>
    <s v="rock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1618"/>
    <x v="4"/>
    <s v="rock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1619"/>
    <x v="4"/>
    <s v="rock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1620"/>
    <x v="4"/>
    <s v="rock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1621"/>
    <x v="4"/>
    <s v="rock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1622"/>
    <x v="4"/>
    <s v="rock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1623"/>
    <x v="4"/>
    <s v="rock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1624"/>
    <x v="4"/>
    <s v="rock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1625"/>
    <x v="4"/>
    <s v="rock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1626"/>
    <x v="4"/>
    <s v="rock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1627"/>
    <x v="4"/>
    <s v="rock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1628"/>
    <x v="4"/>
    <s v="rock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1629"/>
    <x v="4"/>
    <s v="rock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1630"/>
    <x v="4"/>
    <s v="rock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1631"/>
    <x v="4"/>
    <s v="rock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1632"/>
    <x v="4"/>
    <s v="rock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1633"/>
    <x v="4"/>
    <s v="rock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1634"/>
    <x v="4"/>
    <s v="rock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1635"/>
    <x v="4"/>
    <s v="rock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1636"/>
    <x v="4"/>
    <s v="rock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1637"/>
    <x v="4"/>
    <s v="rock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1638"/>
    <x v="4"/>
    <s v="rock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1639"/>
    <x v="4"/>
    <s v="rock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1640"/>
    <x v="4"/>
    <s v="rock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1641"/>
    <x v="4"/>
    <s v="pop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1642"/>
    <x v="4"/>
    <s v="pop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1643"/>
    <x v="4"/>
    <s v="pop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1644"/>
    <x v="4"/>
    <s v="pop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1645"/>
    <x v="4"/>
    <s v="pop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1646"/>
    <x v="4"/>
    <s v="pop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1647"/>
    <x v="4"/>
    <s v="pop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1648"/>
    <x v="4"/>
    <s v="pop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1649"/>
    <x v="4"/>
    <s v="pop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1650"/>
    <x v="4"/>
    <s v="pop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1651"/>
    <x v="4"/>
    <s v="pop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1652"/>
    <x v="4"/>
    <s v="pop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1653"/>
    <x v="4"/>
    <s v="pop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1654"/>
    <x v="4"/>
    <s v="pop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1655"/>
    <x v="4"/>
    <s v="pop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1656"/>
    <x v="4"/>
    <s v="pop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1657"/>
    <x v="4"/>
    <s v="pop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1658"/>
    <x v="4"/>
    <s v="pop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1659"/>
    <x v="4"/>
    <s v="pop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1660"/>
    <x v="4"/>
    <s v="pop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1661"/>
    <x v="4"/>
    <s v="pop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1662"/>
    <x v="4"/>
    <s v="pop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1663"/>
    <x v="4"/>
    <s v="pop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1664"/>
    <x v="4"/>
    <s v="pop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1665"/>
    <x v="4"/>
    <s v="pop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1666"/>
    <x v="4"/>
    <s v="pop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1667"/>
    <x v="4"/>
    <s v="pop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1668"/>
    <x v="4"/>
    <s v="pop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1669"/>
    <x v="4"/>
    <s v="pop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1670"/>
    <x v="4"/>
    <s v="pop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1671"/>
    <x v="4"/>
    <s v="pop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1672"/>
    <x v="4"/>
    <s v="pop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1673"/>
    <x v="4"/>
    <s v="pop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1674"/>
    <x v="4"/>
    <s v="pop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1675"/>
    <x v="4"/>
    <s v="pop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1676"/>
    <x v="4"/>
    <s v="pop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1677"/>
    <x v="4"/>
    <s v="pop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1678"/>
    <x v="4"/>
    <s v="pop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1679"/>
    <x v="4"/>
    <s v="pop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1680"/>
    <x v="4"/>
    <s v="pop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1681"/>
    <x v="4"/>
    <s v="faith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1682"/>
    <x v="4"/>
    <s v="faith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1683"/>
    <x v="4"/>
    <s v="faith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1684"/>
    <x v="4"/>
    <s v="faith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1685"/>
    <x v="4"/>
    <s v="faith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1686"/>
    <x v="4"/>
    <s v="faith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1687"/>
    <x v="4"/>
    <s v="faith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1688"/>
    <x v="4"/>
    <s v="faith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1689"/>
    <x v="4"/>
    <s v="faith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1690"/>
    <x v="4"/>
    <s v="faith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1691"/>
    <x v="4"/>
    <s v="faith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1692"/>
    <x v="4"/>
    <s v="faith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1693"/>
    <x v="4"/>
    <s v="faith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1694"/>
    <x v="4"/>
    <s v="faith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1695"/>
    <x v="4"/>
    <s v="faith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1696"/>
    <x v="4"/>
    <s v="faith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1697"/>
    <x v="4"/>
    <s v="faith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1698"/>
    <x v="4"/>
    <s v="faith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1699"/>
    <x v="4"/>
    <s v="faith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1700"/>
    <x v="4"/>
    <s v="faith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1701"/>
    <x v="4"/>
    <s v="faith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1702"/>
    <x v="4"/>
    <s v="faith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1703"/>
    <x v="4"/>
    <s v="faith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1704"/>
    <x v="4"/>
    <s v="faith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1705"/>
    <x v="4"/>
    <s v="faith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1706"/>
    <x v="4"/>
    <s v="faith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1707"/>
    <x v="4"/>
    <s v="faith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1708"/>
    <x v="4"/>
    <s v="faith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1709"/>
    <x v="4"/>
    <s v="faith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1710"/>
    <x v="4"/>
    <s v="faith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1711"/>
    <x v="4"/>
    <s v="faith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1712"/>
    <x v="4"/>
    <s v="faith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1713"/>
    <x v="4"/>
    <s v="faith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1714"/>
    <x v="4"/>
    <s v="faith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1715"/>
    <x v="4"/>
    <s v="faith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1716"/>
    <x v="4"/>
    <s v="faith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1717"/>
    <x v="4"/>
    <s v="faith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1718"/>
    <x v="4"/>
    <s v="faith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1719"/>
    <x v="4"/>
    <s v="faith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1720"/>
    <x v="4"/>
    <s v="faith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1721"/>
    <x v="4"/>
    <s v="faith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1722"/>
    <x v="4"/>
    <s v="faith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1723"/>
    <x v="4"/>
    <s v="faith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1724"/>
    <x v="4"/>
    <s v="faith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1725"/>
    <x v="4"/>
    <s v="faith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1726"/>
    <x v="4"/>
    <s v="faith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1727"/>
    <x v="4"/>
    <s v="faith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1728"/>
    <x v="4"/>
    <s v="faith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1729"/>
    <x v="4"/>
    <s v="faith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1730"/>
    <x v="4"/>
    <s v="faith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1731"/>
    <x v="4"/>
    <s v="faith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1732"/>
    <x v="4"/>
    <s v="faith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1733"/>
    <x v="4"/>
    <s v="faith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1734"/>
    <x v="4"/>
    <s v="faith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1735"/>
    <x v="4"/>
    <s v="faith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1736"/>
    <x v="4"/>
    <s v="faith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1737"/>
    <x v="4"/>
    <s v="faith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1738"/>
    <x v="4"/>
    <s v="faith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1739"/>
    <x v="4"/>
    <s v="faith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1740"/>
    <x v="4"/>
    <s v="faith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1741"/>
    <x v="8"/>
    <s v="photobooks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1742"/>
    <x v="8"/>
    <s v="photobooks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1743"/>
    <x v="8"/>
    <s v="photobooks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1744"/>
    <x v="8"/>
    <s v="photobooks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1745"/>
    <x v="8"/>
    <s v="photobooks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1746"/>
    <x v="8"/>
    <s v="photobooks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1747"/>
    <x v="8"/>
    <s v="photobooks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1748"/>
    <x v="8"/>
    <s v="photobooks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1749"/>
    <x v="8"/>
    <s v="photobooks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1750"/>
    <x v="8"/>
    <s v="photobooks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1751"/>
    <x v="8"/>
    <s v="photobooks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1752"/>
    <x v="8"/>
    <s v="photobooks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1753"/>
    <x v="8"/>
    <s v="photobooks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1754"/>
    <x v="8"/>
    <s v="photobooks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1755"/>
    <x v="8"/>
    <s v="photobooks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1756"/>
    <x v="8"/>
    <s v="photobooks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1757"/>
    <x v="8"/>
    <s v="photobooks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1758"/>
    <x v="8"/>
    <s v="photobooks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1759"/>
    <x v="8"/>
    <s v="photobooks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1760"/>
    <x v="8"/>
    <s v="photobooks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1761"/>
    <x v="8"/>
    <s v="photobooks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1762"/>
    <x v="8"/>
    <s v="photobooks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1763"/>
    <x v="8"/>
    <s v="photobooks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1764"/>
    <x v="8"/>
    <s v="photobooks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1765"/>
    <x v="8"/>
    <s v="photobooks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1766"/>
    <x v="8"/>
    <s v="photobooks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1767"/>
    <x v="8"/>
    <s v="photobooks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1768"/>
    <x v="8"/>
    <s v="photobooks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1769"/>
    <x v="8"/>
    <s v="photobooks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1770"/>
    <x v="8"/>
    <s v="photobooks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1771"/>
    <x v="8"/>
    <s v="photobooks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1772"/>
    <x v="8"/>
    <s v="photobooks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1773"/>
    <x v="8"/>
    <s v="photobooks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1774"/>
    <x v="8"/>
    <s v="photobooks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1775"/>
    <x v="8"/>
    <s v="photobooks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1776"/>
    <x v="8"/>
    <s v="photobooks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1777"/>
    <x v="8"/>
    <s v="photobooks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1778"/>
    <x v="8"/>
    <s v="photobooks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1779"/>
    <x v="8"/>
    <s v="photobooks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1780"/>
    <x v="8"/>
    <s v="photobooks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1781"/>
    <x v="8"/>
    <s v="photobooks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1782"/>
    <x v="8"/>
    <s v="photobooks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1783"/>
    <x v="8"/>
    <s v="photobooks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1784"/>
    <x v="8"/>
    <s v="photobooks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1785"/>
    <x v="8"/>
    <s v="photobooks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1786"/>
    <x v="8"/>
    <s v="photobooks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1787"/>
    <x v="8"/>
    <s v="photobooks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1788"/>
    <x v="8"/>
    <s v="photobooks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1789"/>
    <x v="8"/>
    <s v="photobooks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1790"/>
    <x v="8"/>
    <s v="photobooks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1791"/>
    <x v="8"/>
    <s v="photobooks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1792"/>
    <x v="8"/>
    <s v="photobooks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1793"/>
    <x v="8"/>
    <s v="photobooks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1794"/>
    <x v="8"/>
    <s v="photobooks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1795"/>
    <x v="8"/>
    <s v="photobooks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1796"/>
    <x v="8"/>
    <s v="photobooks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1797"/>
    <x v="8"/>
    <s v="photobooks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1798"/>
    <x v="8"/>
    <s v="photobooks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1799"/>
    <x v="8"/>
    <s v="photobooks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1800"/>
    <x v="8"/>
    <s v="photobooks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1801"/>
    <x v="8"/>
    <s v="photobooks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1802"/>
    <x v="8"/>
    <s v="photobooks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1803"/>
    <x v="8"/>
    <s v="photobooks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1804"/>
    <x v="8"/>
    <s v="photobooks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1805"/>
    <x v="8"/>
    <s v="photobooks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1806"/>
    <x v="8"/>
    <s v="photobooks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1807"/>
    <x v="8"/>
    <s v="photobooks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1808"/>
    <x v="8"/>
    <s v="photobooks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1809"/>
    <x v="8"/>
    <s v="photobooks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1810"/>
    <x v="8"/>
    <s v="photobooks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1811"/>
    <x v="8"/>
    <s v="photobooks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1812"/>
    <x v="8"/>
    <s v="photobooks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1813"/>
    <x v="8"/>
    <s v="photobooks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1814"/>
    <x v="8"/>
    <s v="photobooks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1815"/>
    <x v="8"/>
    <s v="photobooks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1816"/>
    <x v="8"/>
    <s v="photobooks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1817"/>
    <x v="8"/>
    <s v="photobooks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1818"/>
    <x v="8"/>
    <s v="photobooks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1819"/>
    <x v="8"/>
    <s v="photobooks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1820"/>
    <x v="8"/>
    <s v="photobooks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1821"/>
    <x v="4"/>
    <s v="rock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1822"/>
    <x v="4"/>
    <s v="rock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1823"/>
    <x v="4"/>
    <s v="rock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1824"/>
    <x v="4"/>
    <s v="rock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1825"/>
    <x v="4"/>
    <s v="rock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1826"/>
    <x v="4"/>
    <s v="rock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1827"/>
    <x v="4"/>
    <s v="rock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1828"/>
    <x v="4"/>
    <s v="rock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1829"/>
    <x v="4"/>
    <s v="rock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1830"/>
    <x v="4"/>
    <s v="rock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1831"/>
    <x v="4"/>
    <s v="rock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1832"/>
    <x v="4"/>
    <s v="rock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1833"/>
    <x v="4"/>
    <s v="rock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1834"/>
    <x v="4"/>
    <s v="rock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1835"/>
    <x v="4"/>
    <s v="rock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1836"/>
    <x v="4"/>
    <s v="rock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1837"/>
    <x v="4"/>
    <s v="rock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1838"/>
    <x v="4"/>
    <s v="rock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1839"/>
    <x v="4"/>
    <s v="rock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1840"/>
    <x v="4"/>
    <s v="rock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1841"/>
    <x v="4"/>
    <s v="rock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1842"/>
    <x v="4"/>
    <s v="rock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1843"/>
    <x v="4"/>
    <s v="rock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1844"/>
    <x v="4"/>
    <s v="rock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1845"/>
    <x v="4"/>
    <s v="rock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1846"/>
    <x v="4"/>
    <s v="rock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1847"/>
    <x v="4"/>
    <s v="rock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1848"/>
    <x v="4"/>
    <s v="rock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1849"/>
    <x v="4"/>
    <s v="rock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1850"/>
    <x v="4"/>
    <s v="rock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1851"/>
    <x v="4"/>
    <s v="rock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1852"/>
    <x v="4"/>
    <s v="rock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1853"/>
    <x v="4"/>
    <s v="rock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1854"/>
    <x v="4"/>
    <s v="rock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1855"/>
    <x v="4"/>
    <s v="rock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1856"/>
    <x v="4"/>
    <s v="rock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1857"/>
    <x v="4"/>
    <s v="rock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1858"/>
    <x v="4"/>
    <s v="rock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1859"/>
    <x v="4"/>
    <s v="rock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1860"/>
    <x v="4"/>
    <s v="rock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1861"/>
    <x v="6"/>
    <s v="mobile games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1862"/>
    <x v="6"/>
    <s v="mobile games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1863"/>
    <x v="6"/>
    <s v="mobile games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1864"/>
    <x v="6"/>
    <s v="mobile games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1865"/>
    <x v="6"/>
    <s v="mobile games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1866"/>
    <x v="6"/>
    <s v="mobile games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1867"/>
    <x v="6"/>
    <s v="mobile games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1868"/>
    <x v="6"/>
    <s v="mobile games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1869"/>
    <x v="6"/>
    <s v="mobile games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1870"/>
    <x v="6"/>
    <s v="mobile games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1871"/>
    <x v="6"/>
    <s v="mobile games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1872"/>
    <x v="6"/>
    <s v="mobile games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1873"/>
    <x v="6"/>
    <s v="mobile games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1874"/>
    <x v="6"/>
    <s v="mobile games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1875"/>
    <x v="6"/>
    <s v="mobile games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1876"/>
    <x v="6"/>
    <s v="mobile games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1877"/>
    <x v="6"/>
    <s v="mobile games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1878"/>
    <x v="6"/>
    <s v="mobile games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1879"/>
    <x v="6"/>
    <s v="mobile games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1880"/>
    <x v="6"/>
    <s v="mobile games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1881"/>
    <x v="4"/>
    <s v="indie rock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1882"/>
    <x v="4"/>
    <s v="indie rock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1883"/>
    <x v="4"/>
    <s v="indie rock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1884"/>
    <x v="4"/>
    <s v="indie rock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1885"/>
    <x v="4"/>
    <s v="indie rock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1886"/>
    <x v="4"/>
    <s v="indie rock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1887"/>
    <x v="4"/>
    <s v="indie rock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1888"/>
    <x v="4"/>
    <s v="indie rock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1889"/>
    <x v="4"/>
    <s v="indie rock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1890"/>
    <x v="4"/>
    <s v="indie rock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1891"/>
    <x v="4"/>
    <s v="indie rock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1892"/>
    <x v="4"/>
    <s v="indie rock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1893"/>
    <x v="4"/>
    <s v="indie rock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1894"/>
    <x v="4"/>
    <s v="indie rock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1895"/>
    <x v="4"/>
    <s v="indie rock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1896"/>
    <x v="4"/>
    <s v="indie rock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1897"/>
    <x v="4"/>
    <s v="indie rock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1898"/>
    <x v="4"/>
    <s v="indie rock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1899"/>
    <x v="4"/>
    <s v="indie rock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1900"/>
    <x v="4"/>
    <s v="indie rock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1901"/>
    <x v="2"/>
    <s v="gadgets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1902"/>
    <x v="2"/>
    <s v="gadgets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1903"/>
    <x v="2"/>
    <s v="gadgets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1904"/>
    <x v="2"/>
    <s v="gadgets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1905"/>
    <x v="2"/>
    <s v="gadgets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1906"/>
    <x v="2"/>
    <s v="gadgets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1907"/>
    <x v="2"/>
    <s v="gadgets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1908"/>
    <x v="2"/>
    <s v="gadgets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1909"/>
    <x v="2"/>
    <s v="gadgets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1910"/>
    <x v="2"/>
    <s v="gadgets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1911"/>
    <x v="2"/>
    <s v="gadgets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1912"/>
    <x v="2"/>
    <s v="gadgets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1913"/>
    <x v="2"/>
    <s v="gadgets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1914"/>
    <x v="2"/>
    <s v="gadgets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1915"/>
    <x v="2"/>
    <s v="gadgets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1916"/>
    <x v="2"/>
    <s v="gadgets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1917"/>
    <x v="2"/>
    <s v="gadgets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1918"/>
    <x v="2"/>
    <s v="gadgets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1919"/>
    <x v="2"/>
    <s v="gadgets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1920"/>
    <x v="2"/>
    <s v="gadgets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1921"/>
    <x v="4"/>
    <s v="indie rock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1922"/>
    <x v="4"/>
    <s v="indie rock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1923"/>
    <x v="4"/>
    <s v="indie rock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1924"/>
    <x v="4"/>
    <s v="indie rock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1925"/>
    <x v="4"/>
    <s v="indie rock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1926"/>
    <x v="4"/>
    <s v="indie rock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1927"/>
    <x v="4"/>
    <s v="indie rock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1928"/>
    <x v="4"/>
    <s v="indie rock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1929"/>
    <x v="4"/>
    <s v="indie rock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1930"/>
    <x v="4"/>
    <s v="indie rock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1931"/>
    <x v="4"/>
    <s v="indie rock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1932"/>
    <x v="4"/>
    <s v="indie rock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1933"/>
    <x v="4"/>
    <s v="indie rock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1934"/>
    <x v="4"/>
    <s v="indie rock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1935"/>
    <x v="4"/>
    <s v="indie rock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1936"/>
    <x v="4"/>
    <s v="indie rock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1937"/>
    <x v="4"/>
    <s v="indie rock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1938"/>
    <x v="4"/>
    <s v="indie rock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1939"/>
    <x v="4"/>
    <s v="indie rock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1940"/>
    <x v="4"/>
    <s v="indie rock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1941"/>
    <x v="2"/>
    <s v="hardware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1942"/>
    <x v="2"/>
    <s v="hardware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1943"/>
    <x v="2"/>
    <s v="hardware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1944"/>
    <x v="2"/>
    <s v="hardware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1945"/>
    <x v="2"/>
    <s v="hardware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1946"/>
    <x v="2"/>
    <s v="hardware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1947"/>
    <x v="2"/>
    <s v="hardware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1948"/>
    <x v="2"/>
    <s v="hardware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1949"/>
    <x v="2"/>
    <s v="hardware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1950"/>
    <x v="2"/>
    <s v="hardware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1951"/>
    <x v="2"/>
    <s v="hardware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1952"/>
    <x v="2"/>
    <s v="hardware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1953"/>
    <x v="2"/>
    <s v="hardware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1954"/>
    <x v="2"/>
    <s v="hardware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1955"/>
    <x v="2"/>
    <s v="hardware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1956"/>
    <x v="2"/>
    <s v="hardware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1957"/>
    <x v="2"/>
    <s v="hardware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1958"/>
    <x v="2"/>
    <s v="hardware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1959"/>
    <x v="2"/>
    <s v="hardware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1960"/>
    <x v="2"/>
    <s v="hardware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1961"/>
    <x v="2"/>
    <s v="hardware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1962"/>
    <x v="2"/>
    <s v="hardware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1963"/>
    <x v="2"/>
    <s v="hardware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1964"/>
    <x v="2"/>
    <s v="hardware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1965"/>
    <x v="2"/>
    <s v="hardware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1966"/>
    <x v="2"/>
    <s v="hardware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1967"/>
    <x v="2"/>
    <s v="hardware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1968"/>
    <x v="2"/>
    <s v="hardware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1969"/>
    <x v="2"/>
    <s v="hardware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1970"/>
    <x v="2"/>
    <s v="hardware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1971"/>
    <x v="2"/>
    <s v="hardware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1972"/>
    <x v="2"/>
    <s v="hardware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1973"/>
    <x v="2"/>
    <s v="hardware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1974"/>
    <x v="2"/>
    <s v="hardware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1975"/>
    <x v="2"/>
    <s v="hardware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1976"/>
    <x v="2"/>
    <s v="hardware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1977"/>
    <x v="2"/>
    <s v="hardware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1978"/>
    <x v="2"/>
    <s v="hardware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1979"/>
    <x v="2"/>
    <s v="hardware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1980"/>
    <x v="2"/>
    <s v="hardware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1981"/>
    <x v="8"/>
    <s v="people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1982"/>
    <x v="8"/>
    <s v="people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1983"/>
    <x v="8"/>
    <s v="people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1984"/>
    <x v="8"/>
    <s v="people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1985"/>
    <x v="8"/>
    <s v="people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1986"/>
    <x v="8"/>
    <s v="people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1987"/>
    <x v="8"/>
    <s v="people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1988"/>
    <x v="8"/>
    <s v="people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1989"/>
    <x v="8"/>
    <s v="people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1990"/>
    <x v="8"/>
    <s v="people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1991"/>
    <x v="8"/>
    <s v="people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1992"/>
    <x v="8"/>
    <s v="people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1993"/>
    <x v="8"/>
    <s v="people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1994"/>
    <x v="8"/>
    <s v="people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1995"/>
    <x v="8"/>
    <s v="people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1996"/>
    <x v="8"/>
    <s v="people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1997"/>
    <x v="8"/>
    <s v="people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1998"/>
    <x v="8"/>
    <s v="people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1999"/>
    <x v="8"/>
    <s v="people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2000"/>
    <x v="8"/>
    <s v="people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001"/>
    <x v="2"/>
    <s v="hardware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002"/>
    <x v="2"/>
    <s v="hardware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003"/>
    <x v="2"/>
    <s v="hardware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004"/>
    <x v="2"/>
    <s v="hardware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005"/>
    <x v="2"/>
    <s v="hardware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006"/>
    <x v="2"/>
    <s v="hardware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007"/>
    <x v="2"/>
    <s v="hardware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008"/>
    <x v="2"/>
    <s v="hardware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009"/>
    <x v="2"/>
    <s v="hardware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010"/>
    <x v="2"/>
    <s v="hardware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011"/>
    <x v="2"/>
    <s v="hardware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012"/>
    <x v="2"/>
    <s v="hardware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013"/>
    <x v="2"/>
    <s v="hardware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014"/>
    <x v="2"/>
    <s v="hardware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015"/>
    <x v="2"/>
    <s v="hardware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016"/>
    <x v="2"/>
    <s v="hardware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017"/>
    <x v="2"/>
    <s v="hardware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018"/>
    <x v="2"/>
    <s v="hardware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019"/>
    <x v="2"/>
    <s v="hardware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020"/>
    <x v="2"/>
    <s v="hardware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021"/>
    <x v="2"/>
    <s v="hardware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022"/>
    <x v="2"/>
    <s v="hardware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023"/>
    <x v="2"/>
    <s v="hardware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024"/>
    <x v="2"/>
    <s v="hardware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025"/>
    <x v="2"/>
    <s v="hardware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026"/>
    <x v="2"/>
    <s v="hardware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027"/>
    <x v="2"/>
    <s v="hardware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028"/>
    <x v="2"/>
    <s v="hardware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029"/>
    <x v="2"/>
    <s v="hardware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030"/>
    <x v="2"/>
    <s v="hardware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031"/>
    <x v="2"/>
    <s v="hardware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032"/>
    <x v="2"/>
    <s v="hardware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033"/>
    <x v="2"/>
    <s v="hardware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034"/>
    <x v="2"/>
    <s v="hardware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035"/>
    <x v="2"/>
    <s v="hardware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036"/>
    <x v="2"/>
    <s v="hardware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037"/>
    <x v="2"/>
    <s v="hardware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038"/>
    <x v="2"/>
    <s v="hardware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039"/>
    <x v="2"/>
    <s v="hardware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040"/>
    <x v="2"/>
    <s v="hardware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041"/>
    <x v="2"/>
    <s v="hardware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042"/>
    <x v="2"/>
    <s v="hardware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043"/>
    <x v="2"/>
    <s v="hardware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044"/>
    <x v="2"/>
    <s v="hardware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045"/>
    <x v="2"/>
    <s v="hardware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046"/>
    <x v="2"/>
    <s v="hardware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047"/>
    <x v="2"/>
    <s v="hardware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048"/>
    <x v="2"/>
    <s v="hardware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049"/>
    <x v="2"/>
    <s v="hardware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050"/>
    <x v="2"/>
    <s v="hardware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051"/>
    <x v="2"/>
    <s v="hardware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052"/>
    <x v="2"/>
    <s v="hardware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053"/>
    <x v="2"/>
    <s v="hardware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054"/>
    <x v="2"/>
    <s v="hardware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055"/>
    <x v="2"/>
    <s v="hardware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056"/>
    <x v="2"/>
    <s v="hardware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057"/>
    <x v="2"/>
    <s v="hardware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058"/>
    <x v="2"/>
    <s v="hardware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059"/>
    <x v="2"/>
    <s v="hardware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060"/>
    <x v="2"/>
    <s v="hardware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061"/>
    <x v="2"/>
    <s v="hardware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062"/>
    <x v="2"/>
    <s v="hardware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063"/>
    <x v="2"/>
    <s v="hardware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064"/>
    <x v="2"/>
    <s v="hardware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065"/>
    <x v="2"/>
    <s v="hardware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066"/>
    <x v="2"/>
    <s v="hardware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067"/>
    <x v="2"/>
    <s v="hardware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068"/>
    <x v="2"/>
    <s v="hardware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069"/>
    <x v="2"/>
    <s v="hardware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070"/>
    <x v="2"/>
    <s v="hardware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071"/>
    <x v="2"/>
    <s v="hardware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072"/>
    <x v="2"/>
    <s v="hardware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073"/>
    <x v="2"/>
    <s v="hardware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074"/>
    <x v="2"/>
    <s v="hardware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075"/>
    <x v="2"/>
    <s v="hardware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076"/>
    <x v="2"/>
    <s v="hardware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077"/>
    <x v="2"/>
    <s v="hardware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078"/>
    <x v="2"/>
    <s v="hardware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079"/>
    <x v="2"/>
    <s v="hardware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080"/>
    <x v="2"/>
    <s v="hardware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2081"/>
    <x v="4"/>
    <s v="indie rock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2082"/>
    <x v="4"/>
    <s v="indie rock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2083"/>
    <x v="4"/>
    <s v="indie rock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2084"/>
    <x v="4"/>
    <s v="indie rock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2085"/>
    <x v="4"/>
    <s v="indie rock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2086"/>
    <x v="4"/>
    <s v="indie rock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2087"/>
    <x v="4"/>
    <s v="indie rock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2088"/>
    <x v="4"/>
    <s v="indie rock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2089"/>
    <x v="4"/>
    <s v="indie rock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2090"/>
    <x v="4"/>
    <s v="indie rock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2091"/>
    <x v="4"/>
    <s v="indie rock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2092"/>
    <x v="4"/>
    <s v="indie rock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2093"/>
    <x v="4"/>
    <s v="indie rock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2094"/>
    <x v="4"/>
    <s v="indie rock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2095"/>
    <x v="4"/>
    <s v="indie rock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2096"/>
    <x v="4"/>
    <s v="indie rock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2097"/>
    <x v="4"/>
    <s v="indie rock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2098"/>
    <x v="4"/>
    <s v="indie rock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2099"/>
    <x v="4"/>
    <s v="indie rock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2100"/>
    <x v="4"/>
    <s v="indie rock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2101"/>
    <x v="4"/>
    <s v="indie rock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2102"/>
    <x v="4"/>
    <s v="indie rock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2103"/>
    <x v="4"/>
    <s v="indie rock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2104"/>
    <x v="4"/>
    <s v="indie rock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2105"/>
    <x v="4"/>
    <s v="indie rock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2106"/>
    <x v="4"/>
    <s v="indie rock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2107"/>
    <x v="4"/>
    <s v="indie rock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2108"/>
    <x v="4"/>
    <s v="indie rock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2109"/>
    <x v="4"/>
    <s v="indie rock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2110"/>
    <x v="4"/>
    <s v="indie rock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2111"/>
    <x v="4"/>
    <s v="indie rock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2112"/>
    <x v="4"/>
    <s v="indie rock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2113"/>
    <x v="4"/>
    <s v="indie rock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2114"/>
    <x v="4"/>
    <s v="indie rock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2115"/>
    <x v="4"/>
    <s v="indie rock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2116"/>
    <x v="4"/>
    <s v="indie rock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2117"/>
    <x v="4"/>
    <s v="indie rock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2118"/>
    <x v="4"/>
    <s v="indie rock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2119"/>
    <x v="4"/>
    <s v="indie rock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2120"/>
    <x v="4"/>
    <s v="indie rock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2121"/>
    <x v="6"/>
    <s v="video games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2122"/>
    <x v="6"/>
    <s v="video games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2123"/>
    <x v="6"/>
    <s v="video games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2124"/>
    <x v="6"/>
    <s v="video games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2125"/>
    <x v="6"/>
    <s v="video games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2126"/>
    <x v="6"/>
    <s v="video games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2127"/>
    <x v="6"/>
    <s v="video games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2128"/>
    <x v="6"/>
    <s v="video games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2129"/>
    <x v="6"/>
    <s v="video games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2130"/>
    <x v="6"/>
    <s v="video games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2131"/>
    <x v="6"/>
    <s v="video games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2132"/>
    <x v="6"/>
    <s v="video games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2133"/>
    <x v="6"/>
    <s v="video games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2134"/>
    <x v="6"/>
    <s v="video games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2135"/>
    <x v="6"/>
    <s v="video games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2136"/>
    <x v="6"/>
    <s v="video games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2137"/>
    <x v="6"/>
    <s v="video games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2138"/>
    <x v="6"/>
    <s v="video games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2139"/>
    <x v="6"/>
    <s v="video games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2140"/>
    <x v="6"/>
    <s v="video games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2141"/>
    <x v="6"/>
    <s v="video games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2142"/>
    <x v="6"/>
    <s v="video games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2143"/>
    <x v="6"/>
    <s v="video games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2144"/>
    <x v="6"/>
    <s v="video games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2145"/>
    <x v="6"/>
    <s v="video games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2146"/>
    <x v="6"/>
    <s v="video games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2147"/>
    <x v="6"/>
    <s v="video games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2148"/>
    <x v="6"/>
    <s v="video games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2149"/>
    <x v="6"/>
    <s v="video games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2150"/>
    <x v="6"/>
    <s v="video games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2151"/>
    <x v="6"/>
    <s v="video games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2152"/>
    <x v="6"/>
    <s v="video games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2153"/>
    <x v="6"/>
    <s v="video games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2154"/>
    <x v="6"/>
    <s v="video games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2155"/>
    <x v="6"/>
    <s v="video games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2156"/>
    <x v="6"/>
    <s v="video games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2157"/>
    <x v="6"/>
    <s v="video games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2158"/>
    <x v="6"/>
    <s v="video games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2159"/>
    <x v="6"/>
    <s v="video games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2160"/>
    <x v="6"/>
    <s v="video games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2161"/>
    <x v="4"/>
    <s v="rock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2162"/>
    <x v="4"/>
    <s v="rock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2163"/>
    <x v="4"/>
    <s v="rock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2164"/>
    <x v="4"/>
    <s v="rock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2165"/>
    <x v="4"/>
    <s v="rock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2166"/>
    <x v="4"/>
    <s v="rock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2167"/>
    <x v="4"/>
    <s v="rock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2168"/>
    <x v="4"/>
    <s v="rock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2169"/>
    <x v="4"/>
    <s v="rock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2170"/>
    <x v="4"/>
    <s v="rock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2171"/>
    <x v="4"/>
    <s v="rock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2172"/>
    <x v="4"/>
    <s v="rock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2173"/>
    <x v="4"/>
    <s v="rock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2174"/>
    <x v="4"/>
    <s v="rock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2175"/>
    <x v="4"/>
    <s v="rock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2176"/>
    <x v="4"/>
    <s v="rock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2177"/>
    <x v="4"/>
    <s v="rock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2178"/>
    <x v="4"/>
    <s v="rock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2179"/>
    <x v="4"/>
    <s v="rock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2180"/>
    <x v="4"/>
    <s v="rock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2181"/>
    <x v="6"/>
    <s v="tabletop games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2182"/>
    <x v="6"/>
    <s v="tabletop games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2183"/>
    <x v="6"/>
    <s v="tabletop games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2184"/>
    <x v="6"/>
    <s v="tabletop games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2185"/>
    <x v="6"/>
    <s v="tabletop games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2186"/>
    <x v="6"/>
    <s v="tabletop games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2187"/>
    <x v="6"/>
    <s v="tabletop games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2188"/>
    <x v="6"/>
    <s v="tabletop games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2189"/>
    <x v="6"/>
    <s v="tabletop games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2190"/>
    <x v="6"/>
    <s v="tabletop games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2191"/>
    <x v="6"/>
    <s v="tabletop games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2192"/>
    <x v="6"/>
    <s v="tabletop games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2193"/>
    <x v="6"/>
    <s v="tabletop games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2194"/>
    <x v="6"/>
    <s v="tabletop games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2195"/>
    <x v="6"/>
    <s v="tabletop games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2196"/>
    <x v="6"/>
    <s v="tabletop games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2197"/>
    <x v="6"/>
    <s v="tabletop games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2198"/>
    <x v="6"/>
    <s v="tabletop games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2199"/>
    <x v="6"/>
    <s v="tabletop games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2200"/>
    <x v="6"/>
    <s v="tabletop games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2201"/>
    <x v="4"/>
    <s v="electronic music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2202"/>
    <x v="4"/>
    <s v="electronic music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2203"/>
    <x v="4"/>
    <s v="electronic music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2204"/>
    <x v="4"/>
    <s v="electronic music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2205"/>
    <x v="4"/>
    <s v="electronic music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2206"/>
    <x v="4"/>
    <s v="electronic music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2207"/>
    <x v="4"/>
    <s v="electronic music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2208"/>
    <x v="4"/>
    <s v="electronic music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2209"/>
    <x v="4"/>
    <s v="electronic music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2210"/>
    <x v="4"/>
    <s v="electronic music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2211"/>
    <x v="4"/>
    <s v="electronic music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2212"/>
    <x v="4"/>
    <s v="electronic music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2213"/>
    <x v="4"/>
    <s v="electronic music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2214"/>
    <x v="4"/>
    <s v="electronic music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2215"/>
    <x v="4"/>
    <s v="electronic music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2216"/>
    <x v="4"/>
    <s v="electronic music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2217"/>
    <x v="4"/>
    <s v="electronic music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2218"/>
    <x v="4"/>
    <s v="electronic music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2219"/>
    <x v="4"/>
    <s v="electronic music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2220"/>
    <x v="4"/>
    <s v="electronic music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2221"/>
    <x v="6"/>
    <s v="tabletop games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2222"/>
    <x v="6"/>
    <s v="tabletop games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2223"/>
    <x v="6"/>
    <s v="tabletop games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2224"/>
    <x v="6"/>
    <s v="tabletop games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2225"/>
    <x v="6"/>
    <s v="tabletop games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2226"/>
    <x v="6"/>
    <s v="tabletop games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2227"/>
    <x v="6"/>
    <s v="tabletop games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2228"/>
    <x v="6"/>
    <s v="tabletop games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2229"/>
    <x v="6"/>
    <s v="tabletop games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2230"/>
    <x v="6"/>
    <s v="tabletop games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2231"/>
    <x v="6"/>
    <s v="tabletop games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2232"/>
    <x v="6"/>
    <s v="tabletop games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2233"/>
    <x v="6"/>
    <s v="tabletop games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2234"/>
    <x v="6"/>
    <s v="tabletop games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2235"/>
    <x v="6"/>
    <s v="tabletop games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2236"/>
    <x v="6"/>
    <s v="tabletop games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2237"/>
    <x v="6"/>
    <s v="tabletop games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2238"/>
    <x v="6"/>
    <s v="tabletop games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2239"/>
    <x v="6"/>
    <s v="tabletop games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2240"/>
    <x v="6"/>
    <s v="tabletop games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2241"/>
    <x v="6"/>
    <s v="tabletop games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2242"/>
    <x v="6"/>
    <s v="tabletop games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2243"/>
    <x v="6"/>
    <s v="tabletop games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2244"/>
    <x v="6"/>
    <s v="tabletop games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2245"/>
    <x v="6"/>
    <s v="tabletop games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2246"/>
    <x v="6"/>
    <s v="tabletop games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2247"/>
    <x v="6"/>
    <s v="tabletop games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2248"/>
    <x v="6"/>
    <s v="tabletop games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2249"/>
    <x v="6"/>
    <s v="tabletop games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2250"/>
    <x v="6"/>
    <s v="tabletop games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2251"/>
    <x v="6"/>
    <s v="tabletop games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2252"/>
    <x v="6"/>
    <s v="tabletop games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2253"/>
    <x v="6"/>
    <s v="tabletop games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2254"/>
    <x v="6"/>
    <s v="tabletop games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2255"/>
    <x v="6"/>
    <s v="tabletop games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2256"/>
    <x v="6"/>
    <s v="tabletop games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2257"/>
    <x v="6"/>
    <s v="tabletop games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2258"/>
    <x v="6"/>
    <s v="tabletop games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2259"/>
    <x v="6"/>
    <s v="tabletop games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2260"/>
    <x v="6"/>
    <s v="tabletop games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2261"/>
    <x v="6"/>
    <s v="tabletop games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2262"/>
    <x v="6"/>
    <s v="tabletop games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2263"/>
    <x v="6"/>
    <s v="tabletop games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2264"/>
    <x v="6"/>
    <s v="tabletop games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2265"/>
    <x v="6"/>
    <s v="tabletop games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2266"/>
    <x v="6"/>
    <s v="tabletop games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2267"/>
    <x v="6"/>
    <s v="tabletop games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2268"/>
    <x v="6"/>
    <s v="tabletop games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2269"/>
    <x v="6"/>
    <s v="tabletop games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2270"/>
    <x v="6"/>
    <s v="tabletop games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2271"/>
    <x v="6"/>
    <s v="tabletop games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2272"/>
    <x v="6"/>
    <s v="tabletop games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2273"/>
    <x v="6"/>
    <s v="tabletop games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2274"/>
    <x v="6"/>
    <s v="tabletop games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2275"/>
    <x v="6"/>
    <s v="tabletop games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2276"/>
    <x v="6"/>
    <s v="tabletop games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2277"/>
    <x v="6"/>
    <s v="tabletop games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2278"/>
    <x v="6"/>
    <s v="tabletop games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2279"/>
    <x v="6"/>
    <s v="tabletop games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2280"/>
    <x v="6"/>
    <s v="tabletop games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2281"/>
    <x v="4"/>
    <s v="rock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2282"/>
    <x v="4"/>
    <s v="rock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2283"/>
    <x v="4"/>
    <s v="rock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2284"/>
    <x v="4"/>
    <s v="rock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2285"/>
    <x v="4"/>
    <s v="rock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2286"/>
    <x v="4"/>
    <s v="rock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2287"/>
    <x v="4"/>
    <s v="rock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2288"/>
    <x v="4"/>
    <s v="rock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2289"/>
    <x v="4"/>
    <s v="rock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2290"/>
    <x v="4"/>
    <s v="rock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2291"/>
    <x v="4"/>
    <s v="rock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2292"/>
    <x v="4"/>
    <s v="rock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2293"/>
    <x v="4"/>
    <s v="rock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2294"/>
    <x v="4"/>
    <s v="rock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2295"/>
    <x v="4"/>
    <s v="rock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2296"/>
    <x v="4"/>
    <s v="rock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2297"/>
    <x v="4"/>
    <s v="rock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2298"/>
    <x v="4"/>
    <s v="rock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2299"/>
    <x v="4"/>
    <s v="rock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2300"/>
    <x v="4"/>
    <s v="rock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2301"/>
    <x v="4"/>
    <s v="indie rock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2302"/>
    <x v="4"/>
    <s v="indie rock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2303"/>
    <x v="4"/>
    <s v="indie rock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2304"/>
    <x v="4"/>
    <s v="indie rock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2305"/>
    <x v="4"/>
    <s v="indie rock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2306"/>
    <x v="4"/>
    <s v="indie rock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2307"/>
    <x v="4"/>
    <s v="indie rock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2308"/>
    <x v="4"/>
    <s v="indie rock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2309"/>
    <x v="4"/>
    <s v="indie rock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2310"/>
    <x v="4"/>
    <s v="indie rock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2311"/>
    <x v="4"/>
    <s v="indie rock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2312"/>
    <x v="4"/>
    <s v="indie rock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2313"/>
    <x v="4"/>
    <s v="indie rock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2314"/>
    <x v="4"/>
    <s v="indie rock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2315"/>
    <x v="4"/>
    <s v="indie rock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2316"/>
    <x v="4"/>
    <s v="indie rock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2317"/>
    <x v="4"/>
    <s v="indie rock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2318"/>
    <x v="4"/>
    <s v="indie rock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2319"/>
    <x v="4"/>
    <s v="indie rock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2320"/>
    <x v="4"/>
    <s v="indie rock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2321"/>
    <x v="7"/>
    <s v="small batch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2322"/>
    <x v="7"/>
    <s v="small batch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2323"/>
    <x v="7"/>
    <s v="small batch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2324"/>
    <x v="7"/>
    <s v="small batch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2325"/>
    <x v="7"/>
    <s v="small batch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2326"/>
    <x v="7"/>
    <s v="small batch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2327"/>
    <x v="7"/>
    <s v="small batch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2328"/>
    <x v="7"/>
    <s v="small batch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2329"/>
    <x v="7"/>
    <s v="small batch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2330"/>
    <x v="7"/>
    <s v="small batch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2331"/>
    <x v="7"/>
    <s v="small batch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2332"/>
    <x v="7"/>
    <s v="small batch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2333"/>
    <x v="7"/>
    <s v="small batch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2334"/>
    <x v="7"/>
    <s v="small batch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2335"/>
    <x v="7"/>
    <s v="small batch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2336"/>
    <x v="7"/>
    <s v="small batch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2337"/>
    <x v="7"/>
    <s v="small batch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2338"/>
    <x v="7"/>
    <s v="small batch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2339"/>
    <x v="7"/>
    <s v="small batch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2340"/>
    <x v="7"/>
    <s v="small batch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341"/>
    <x v="2"/>
    <s v="web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342"/>
    <x v="2"/>
    <s v="web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343"/>
    <x v="2"/>
    <s v="web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344"/>
    <x v="2"/>
    <s v="web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345"/>
    <x v="2"/>
    <s v="web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346"/>
    <x v="2"/>
    <s v="web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347"/>
    <x v="2"/>
    <s v="web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348"/>
    <x v="2"/>
    <s v="web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349"/>
    <x v="2"/>
    <s v="web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350"/>
    <x v="2"/>
    <s v="web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351"/>
    <x v="2"/>
    <s v="web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352"/>
    <x v="2"/>
    <s v="web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353"/>
    <x v="2"/>
    <s v="web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354"/>
    <x v="2"/>
    <s v="web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355"/>
    <x v="2"/>
    <s v="web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356"/>
    <x v="2"/>
    <s v="web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357"/>
    <x v="2"/>
    <s v="web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358"/>
    <x v="2"/>
    <s v="web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359"/>
    <x v="2"/>
    <s v="web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360"/>
    <x v="2"/>
    <s v="web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361"/>
    <x v="2"/>
    <s v="web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362"/>
    <x v="2"/>
    <s v="web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363"/>
    <x v="2"/>
    <s v="web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364"/>
    <x v="2"/>
    <s v="web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365"/>
    <x v="2"/>
    <s v="web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366"/>
    <x v="2"/>
    <s v="web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367"/>
    <x v="2"/>
    <s v="web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368"/>
    <x v="2"/>
    <s v="web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369"/>
    <x v="2"/>
    <s v="web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370"/>
    <x v="2"/>
    <s v="web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371"/>
    <x v="2"/>
    <s v="web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372"/>
    <x v="2"/>
    <s v="web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373"/>
    <x v="2"/>
    <s v="web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374"/>
    <x v="2"/>
    <s v="web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375"/>
    <x v="2"/>
    <s v="web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376"/>
    <x v="2"/>
    <s v="web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377"/>
    <x v="2"/>
    <s v="web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378"/>
    <x v="2"/>
    <s v="web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379"/>
    <x v="2"/>
    <s v="web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380"/>
    <x v="2"/>
    <s v="web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381"/>
    <x v="2"/>
    <s v="web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382"/>
    <x v="2"/>
    <s v="web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383"/>
    <x v="2"/>
    <s v="web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384"/>
    <x v="2"/>
    <s v="web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385"/>
    <x v="2"/>
    <s v="web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386"/>
    <x v="2"/>
    <s v="web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387"/>
    <x v="2"/>
    <s v="web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388"/>
    <x v="2"/>
    <s v="web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389"/>
    <x v="2"/>
    <s v="web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390"/>
    <x v="2"/>
    <s v="web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391"/>
    <x v="2"/>
    <s v="web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392"/>
    <x v="2"/>
    <s v="web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393"/>
    <x v="2"/>
    <s v="web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394"/>
    <x v="2"/>
    <s v="web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395"/>
    <x v="2"/>
    <s v="web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396"/>
    <x v="2"/>
    <s v="web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397"/>
    <x v="2"/>
    <s v="web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398"/>
    <x v="2"/>
    <s v="web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399"/>
    <x v="2"/>
    <s v="web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400"/>
    <x v="2"/>
    <s v="web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2401"/>
    <x v="7"/>
    <s v="food trucks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2402"/>
    <x v="7"/>
    <s v="food trucks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2403"/>
    <x v="7"/>
    <s v="food trucks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2404"/>
    <x v="7"/>
    <s v="food trucks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2405"/>
    <x v="7"/>
    <s v="food trucks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2406"/>
    <x v="7"/>
    <s v="food trucks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2407"/>
    <x v="7"/>
    <s v="food trucks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2408"/>
    <x v="7"/>
    <s v="food trucks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2409"/>
    <x v="7"/>
    <s v="food trucks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2410"/>
    <x v="7"/>
    <s v="food trucks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2411"/>
    <x v="7"/>
    <s v="food trucks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2412"/>
    <x v="7"/>
    <s v="food trucks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2413"/>
    <x v="7"/>
    <s v="food trucks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2414"/>
    <x v="7"/>
    <s v="food trucks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2415"/>
    <x v="7"/>
    <s v="food trucks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2416"/>
    <x v="7"/>
    <s v="food trucks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2417"/>
    <x v="7"/>
    <s v="food trucks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2418"/>
    <x v="7"/>
    <s v="food trucks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2419"/>
    <x v="7"/>
    <s v="food trucks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2420"/>
    <x v="7"/>
    <s v="food trucks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2421"/>
    <x v="7"/>
    <s v="food trucks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2422"/>
    <x v="7"/>
    <s v="food trucks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2423"/>
    <x v="7"/>
    <s v="food trucks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2424"/>
    <x v="7"/>
    <s v="food trucks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2425"/>
    <x v="7"/>
    <s v="food trucks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2426"/>
    <x v="7"/>
    <s v="food trucks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2427"/>
    <x v="7"/>
    <s v="food trucks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2428"/>
    <x v="7"/>
    <s v="food trucks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2429"/>
    <x v="7"/>
    <s v="food trucks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2430"/>
    <x v="7"/>
    <s v="food trucks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2431"/>
    <x v="7"/>
    <s v="food trucks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2432"/>
    <x v="7"/>
    <s v="food trucks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2433"/>
    <x v="7"/>
    <s v="food trucks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2434"/>
    <x v="7"/>
    <s v="food trucks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2435"/>
    <x v="7"/>
    <s v="food trucks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2436"/>
    <x v="7"/>
    <s v="food trucks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2437"/>
    <x v="7"/>
    <s v="food trucks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2438"/>
    <x v="7"/>
    <s v="food trucks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2439"/>
    <x v="7"/>
    <s v="food trucks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2440"/>
    <x v="7"/>
    <s v="food trucks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2441"/>
    <x v="7"/>
    <s v="small batch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2442"/>
    <x v="7"/>
    <s v="small batch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2443"/>
    <x v="7"/>
    <s v="small batch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2444"/>
    <x v="7"/>
    <s v="small batch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2445"/>
    <x v="7"/>
    <s v="small batch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2446"/>
    <x v="7"/>
    <s v="small batch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2447"/>
    <x v="7"/>
    <s v="small batch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2448"/>
    <x v="7"/>
    <s v="small batch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2449"/>
    <x v="7"/>
    <s v="small batch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2450"/>
    <x v="7"/>
    <s v="small batch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2451"/>
    <x v="7"/>
    <s v="small batch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2452"/>
    <x v="7"/>
    <s v="small batch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2453"/>
    <x v="7"/>
    <s v="small batch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2454"/>
    <x v="7"/>
    <s v="small batch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2455"/>
    <x v="7"/>
    <s v="small batch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2456"/>
    <x v="7"/>
    <s v="small batch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2457"/>
    <x v="7"/>
    <s v="small batch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2458"/>
    <x v="7"/>
    <s v="small batch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2459"/>
    <x v="7"/>
    <s v="small batch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2460"/>
    <x v="7"/>
    <s v="small batch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2461"/>
    <x v="4"/>
    <s v="indie rock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2462"/>
    <x v="4"/>
    <s v="indie rock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2463"/>
    <x v="4"/>
    <s v="indie rock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2464"/>
    <x v="4"/>
    <s v="indie rock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2465"/>
    <x v="4"/>
    <s v="indie rock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2466"/>
    <x v="4"/>
    <s v="indie rock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2467"/>
    <x v="4"/>
    <s v="indie rock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2468"/>
    <x v="4"/>
    <s v="indie rock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2469"/>
    <x v="4"/>
    <s v="indie rock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2470"/>
    <x v="4"/>
    <s v="indie rock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2471"/>
    <x v="4"/>
    <s v="indie rock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2472"/>
    <x v="4"/>
    <s v="indie rock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2473"/>
    <x v="4"/>
    <s v="indie rock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2474"/>
    <x v="4"/>
    <s v="indie rock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2475"/>
    <x v="4"/>
    <s v="indie rock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2476"/>
    <x v="4"/>
    <s v="indie rock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2477"/>
    <x v="4"/>
    <s v="indie rock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2478"/>
    <x v="4"/>
    <s v="indie rock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2479"/>
    <x v="4"/>
    <s v="indie rock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2480"/>
    <x v="4"/>
    <s v="indie rock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2481"/>
    <x v="4"/>
    <s v="indie rock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2482"/>
    <x v="4"/>
    <s v="indie rock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2483"/>
    <x v="4"/>
    <s v="indie rock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2484"/>
    <x v="4"/>
    <s v="indie rock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2485"/>
    <x v="4"/>
    <s v="indie rock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2486"/>
    <x v="4"/>
    <s v="indie rock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2487"/>
    <x v="4"/>
    <s v="indie rock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2488"/>
    <x v="4"/>
    <s v="indie rock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2489"/>
    <x v="4"/>
    <s v="indie rock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2490"/>
    <x v="4"/>
    <s v="indie rock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2491"/>
    <x v="4"/>
    <s v="indie rock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2492"/>
    <x v="4"/>
    <s v="indie rock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2493"/>
    <x v="4"/>
    <s v="indie rock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2494"/>
    <x v="4"/>
    <s v="indie rock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2495"/>
    <x v="4"/>
    <s v="indie rock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2496"/>
    <x v="4"/>
    <s v="indie rock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2497"/>
    <x v="4"/>
    <s v="indie rock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2498"/>
    <x v="4"/>
    <s v="indie rock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2499"/>
    <x v="4"/>
    <s v="indie rock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2500"/>
    <x v="4"/>
    <s v="indie rock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2501"/>
    <x v="7"/>
    <s v="restaurants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2502"/>
    <x v="7"/>
    <s v="restaurants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2503"/>
    <x v="7"/>
    <s v="restaurants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2504"/>
    <x v="7"/>
    <s v="restaurants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2505"/>
    <x v="7"/>
    <s v="restaurants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2506"/>
    <x v="7"/>
    <s v="restaurants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2507"/>
    <x v="7"/>
    <s v="restaurants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2508"/>
    <x v="7"/>
    <s v="restaurants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2509"/>
    <x v="7"/>
    <s v="restaurants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2510"/>
    <x v="7"/>
    <s v="restaurants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2511"/>
    <x v="7"/>
    <s v="restaurants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2512"/>
    <x v="7"/>
    <s v="restaurants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2513"/>
    <x v="7"/>
    <s v="restaurants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2514"/>
    <x v="7"/>
    <s v="restaurants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2515"/>
    <x v="7"/>
    <s v="restaurants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2516"/>
    <x v="7"/>
    <s v="restaurants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2517"/>
    <x v="7"/>
    <s v="restaurants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2518"/>
    <x v="7"/>
    <s v="restaurants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2519"/>
    <x v="7"/>
    <s v="restaurants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2520"/>
    <x v="7"/>
    <s v="restaurants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2521"/>
    <x v="4"/>
    <s v="classical music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2522"/>
    <x v="4"/>
    <s v="classical music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2523"/>
    <x v="4"/>
    <s v="classical music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2524"/>
    <x v="4"/>
    <s v="classical music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2525"/>
    <x v="4"/>
    <s v="classical music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2526"/>
    <x v="4"/>
    <s v="classical music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2527"/>
    <x v="4"/>
    <s v="classical music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2528"/>
    <x v="4"/>
    <s v="classical music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2529"/>
    <x v="4"/>
    <s v="classical music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2530"/>
    <x v="4"/>
    <s v="classical music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2531"/>
    <x v="4"/>
    <s v="classical music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2532"/>
    <x v="4"/>
    <s v="classical music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2533"/>
    <x v="4"/>
    <s v="classical music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2534"/>
    <x v="4"/>
    <s v="classical music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2535"/>
    <x v="4"/>
    <s v="classical music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2536"/>
    <x v="4"/>
    <s v="classical music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2537"/>
    <x v="4"/>
    <s v="classical music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2538"/>
    <x v="4"/>
    <s v="classical music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2539"/>
    <x v="4"/>
    <s v="classical music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2540"/>
    <x v="4"/>
    <s v="classical music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2541"/>
    <x v="4"/>
    <s v="classical music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2542"/>
    <x v="4"/>
    <s v="classical music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2543"/>
    <x v="4"/>
    <s v="classical music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2544"/>
    <x v="4"/>
    <s v="classical music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2545"/>
    <x v="4"/>
    <s v="classical music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2546"/>
    <x v="4"/>
    <s v="classical music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2547"/>
    <x v="4"/>
    <s v="classical music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2548"/>
    <x v="4"/>
    <s v="classical music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2549"/>
    <x v="4"/>
    <s v="classical music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2550"/>
    <x v="4"/>
    <s v="classical music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2551"/>
    <x v="4"/>
    <s v="classical music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2552"/>
    <x v="4"/>
    <s v="classical music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2553"/>
    <x v="4"/>
    <s v="classical music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2554"/>
    <x v="4"/>
    <s v="classical music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2555"/>
    <x v="4"/>
    <s v="classical music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2556"/>
    <x v="4"/>
    <s v="classical music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2557"/>
    <x v="4"/>
    <s v="classical music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2558"/>
    <x v="4"/>
    <s v="classical music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2559"/>
    <x v="4"/>
    <s v="classical music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2560"/>
    <x v="4"/>
    <s v="classical music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2561"/>
    <x v="7"/>
    <s v="food trucks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2562"/>
    <x v="7"/>
    <s v="food trucks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2563"/>
    <x v="7"/>
    <s v="food trucks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2564"/>
    <x v="7"/>
    <s v="food trucks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2565"/>
    <x v="7"/>
    <s v="food trucks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2566"/>
    <x v="7"/>
    <s v="food trucks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2567"/>
    <x v="7"/>
    <s v="food trucks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2568"/>
    <x v="7"/>
    <s v="food trucks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2569"/>
    <x v="7"/>
    <s v="food trucks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2570"/>
    <x v="7"/>
    <s v="food trucks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2571"/>
    <x v="7"/>
    <s v="food trucks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2572"/>
    <x v="7"/>
    <s v="food trucks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2573"/>
    <x v="7"/>
    <s v="food trucks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2574"/>
    <x v="7"/>
    <s v="food trucks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2575"/>
    <x v="7"/>
    <s v="food trucks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2576"/>
    <x v="7"/>
    <s v="food trucks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2577"/>
    <x v="7"/>
    <s v="food trucks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2578"/>
    <x v="7"/>
    <s v="food trucks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2579"/>
    <x v="7"/>
    <s v="food trucks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2580"/>
    <x v="7"/>
    <s v="food trucks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2581"/>
    <x v="7"/>
    <s v="food trucks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2582"/>
    <x v="7"/>
    <s v="food trucks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2583"/>
    <x v="7"/>
    <s v="food trucks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2584"/>
    <x v="7"/>
    <s v="food trucks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2585"/>
    <x v="7"/>
    <s v="food trucks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2586"/>
    <x v="7"/>
    <s v="food trucks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2587"/>
    <x v="7"/>
    <s v="food trucks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2588"/>
    <x v="7"/>
    <s v="food trucks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2589"/>
    <x v="7"/>
    <s v="food trucks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2590"/>
    <x v="7"/>
    <s v="food trucks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2591"/>
    <x v="7"/>
    <s v="food trucks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2592"/>
    <x v="7"/>
    <s v="food trucks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2593"/>
    <x v="7"/>
    <s v="food trucks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2594"/>
    <x v="7"/>
    <s v="food trucks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2595"/>
    <x v="7"/>
    <s v="food trucks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2596"/>
    <x v="7"/>
    <s v="food trucks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2597"/>
    <x v="7"/>
    <s v="food trucks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2598"/>
    <x v="7"/>
    <s v="food trucks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2599"/>
    <x v="7"/>
    <s v="food trucks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2600"/>
    <x v="7"/>
    <s v="food trucks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601"/>
    <x v="2"/>
    <s v="space exploration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602"/>
    <x v="2"/>
    <s v="space exploration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603"/>
    <x v="2"/>
    <s v="space exploration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604"/>
    <x v="2"/>
    <s v="space exploration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605"/>
    <x v="2"/>
    <s v="space exploration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606"/>
    <x v="2"/>
    <s v="space exploration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607"/>
    <x v="2"/>
    <s v="space exploration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608"/>
    <x v="2"/>
    <s v="space exploration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609"/>
    <x v="2"/>
    <s v="space exploration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610"/>
    <x v="2"/>
    <s v="space exploration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611"/>
    <x v="2"/>
    <s v="space exploration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612"/>
    <x v="2"/>
    <s v="space exploration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613"/>
    <x v="2"/>
    <s v="space exploration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614"/>
    <x v="2"/>
    <s v="space exploration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615"/>
    <x v="2"/>
    <s v="space exploration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616"/>
    <x v="2"/>
    <s v="space exploration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617"/>
    <x v="2"/>
    <s v="space exploration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618"/>
    <x v="2"/>
    <s v="space exploration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619"/>
    <x v="2"/>
    <s v="space exploration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620"/>
    <x v="2"/>
    <s v="space exploration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621"/>
    <x v="2"/>
    <s v="space exploration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622"/>
    <x v="2"/>
    <s v="space exploration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623"/>
    <x v="2"/>
    <s v="space exploration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624"/>
    <x v="2"/>
    <s v="space exploration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625"/>
    <x v="2"/>
    <s v="space exploration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626"/>
    <x v="2"/>
    <s v="space exploration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627"/>
    <x v="2"/>
    <s v="space exploration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628"/>
    <x v="2"/>
    <s v="space exploration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629"/>
    <x v="2"/>
    <s v="space exploration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630"/>
    <x v="2"/>
    <s v="space exploration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631"/>
    <x v="2"/>
    <s v="space exploration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632"/>
    <x v="2"/>
    <s v="space exploration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633"/>
    <x v="2"/>
    <s v="space exploration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634"/>
    <x v="2"/>
    <s v="space exploration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635"/>
    <x v="2"/>
    <s v="space exploration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636"/>
    <x v="2"/>
    <s v="space exploration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637"/>
    <x v="2"/>
    <s v="space exploration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638"/>
    <x v="2"/>
    <s v="space exploration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639"/>
    <x v="2"/>
    <s v="space exploration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640"/>
    <x v="2"/>
    <s v="space exploration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641"/>
    <x v="2"/>
    <s v="space exploration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642"/>
    <x v="2"/>
    <s v="space exploration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643"/>
    <x v="2"/>
    <s v="space exploration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644"/>
    <x v="2"/>
    <s v="space exploration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645"/>
    <x v="2"/>
    <s v="space exploration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646"/>
    <x v="2"/>
    <s v="space exploration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647"/>
    <x v="2"/>
    <s v="space exploration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648"/>
    <x v="2"/>
    <s v="space exploration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649"/>
    <x v="2"/>
    <s v="space exploration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650"/>
    <x v="2"/>
    <s v="space exploration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651"/>
    <x v="2"/>
    <s v="space exploration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652"/>
    <x v="2"/>
    <s v="space exploration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653"/>
    <x v="2"/>
    <s v="space exploration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654"/>
    <x v="2"/>
    <s v="space exploration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655"/>
    <x v="2"/>
    <s v="space exploration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656"/>
    <x v="2"/>
    <s v="space exploration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657"/>
    <x v="2"/>
    <s v="space exploration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658"/>
    <x v="2"/>
    <s v="space exploration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659"/>
    <x v="2"/>
    <s v="space exploration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660"/>
    <x v="2"/>
    <s v="space exploration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661"/>
    <x v="2"/>
    <s v="makerspaces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662"/>
    <x v="2"/>
    <s v="makerspaces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663"/>
    <x v="2"/>
    <s v="makerspaces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664"/>
    <x v="2"/>
    <s v="makerspaces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665"/>
    <x v="2"/>
    <s v="makerspaces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666"/>
    <x v="2"/>
    <s v="makerspaces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667"/>
    <x v="2"/>
    <s v="makerspaces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668"/>
    <x v="2"/>
    <s v="makerspaces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669"/>
    <x v="2"/>
    <s v="makerspaces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670"/>
    <x v="2"/>
    <s v="makerspaces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671"/>
    <x v="2"/>
    <s v="makerspaces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672"/>
    <x v="2"/>
    <s v="makerspaces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673"/>
    <x v="2"/>
    <s v="makerspaces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674"/>
    <x v="2"/>
    <s v="makerspaces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675"/>
    <x v="2"/>
    <s v="makerspaces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676"/>
    <x v="2"/>
    <s v="makerspaces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677"/>
    <x v="2"/>
    <s v="makerspaces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678"/>
    <x v="2"/>
    <s v="makerspaces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679"/>
    <x v="2"/>
    <s v="makerspaces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680"/>
    <x v="2"/>
    <s v="makerspaces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2681"/>
    <x v="7"/>
    <s v="food trucks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2682"/>
    <x v="7"/>
    <s v="food trucks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2683"/>
    <x v="7"/>
    <s v="food trucks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2684"/>
    <x v="7"/>
    <s v="food trucks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2685"/>
    <x v="7"/>
    <s v="food trucks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2686"/>
    <x v="7"/>
    <s v="food trucks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2687"/>
    <x v="7"/>
    <s v="food trucks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2688"/>
    <x v="7"/>
    <s v="food trucks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2689"/>
    <x v="7"/>
    <s v="food trucks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2690"/>
    <x v="7"/>
    <s v="food trucks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2691"/>
    <x v="7"/>
    <s v="food trucks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2692"/>
    <x v="7"/>
    <s v="food trucks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2693"/>
    <x v="7"/>
    <s v="food trucks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2694"/>
    <x v="7"/>
    <s v="food trucks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2695"/>
    <x v="7"/>
    <s v="food trucks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2696"/>
    <x v="7"/>
    <s v="food trucks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2697"/>
    <x v="7"/>
    <s v="food trucks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2698"/>
    <x v="7"/>
    <s v="food trucks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2699"/>
    <x v="7"/>
    <s v="food trucks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2700"/>
    <x v="7"/>
    <s v="food trucks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2701"/>
    <x v="1"/>
    <s v="spaces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2702"/>
    <x v="1"/>
    <s v="spaces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2703"/>
    <x v="1"/>
    <s v="spaces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2704"/>
    <x v="1"/>
    <s v="spaces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2705"/>
    <x v="1"/>
    <s v="spaces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2706"/>
    <x v="1"/>
    <s v="spaces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2707"/>
    <x v="1"/>
    <s v="spaces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2708"/>
    <x v="1"/>
    <s v="spaces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2709"/>
    <x v="1"/>
    <s v="spaces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2710"/>
    <x v="1"/>
    <s v="spaces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2711"/>
    <x v="1"/>
    <s v="spaces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2712"/>
    <x v="1"/>
    <s v="spaces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2713"/>
    <x v="1"/>
    <s v="spaces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2714"/>
    <x v="1"/>
    <s v="spaces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2715"/>
    <x v="1"/>
    <s v="spaces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2716"/>
    <x v="1"/>
    <s v="spaces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2717"/>
    <x v="1"/>
    <s v="spaces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2718"/>
    <x v="1"/>
    <s v="spaces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2719"/>
    <x v="1"/>
    <s v="spaces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2720"/>
    <x v="1"/>
    <s v="spaces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721"/>
    <x v="2"/>
    <s v="hardware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722"/>
    <x v="2"/>
    <s v="hardware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723"/>
    <x v="2"/>
    <s v="hardware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724"/>
    <x v="2"/>
    <s v="hardware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725"/>
    <x v="2"/>
    <s v="hardware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726"/>
    <x v="2"/>
    <s v="hardware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727"/>
    <x v="2"/>
    <s v="hardware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728"/>
    <x v="2"/>
    <s v="hardware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729"/>
    <x v="2"/>
    <s v="hardware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730"/>
    <x v="2"/>
    <s v="hardware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731"/>
    <x v="2"/>
    <s v="hardware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732"/>
    <x v="2"/>
    <s v="hardware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733"/>
    <x v="2"/>
    <s v="hardware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734"/>
    <x v="2"/>
    <s v="hardware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735"/>
    <x v="2"/>
    <s v="hardware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736"/>
    <x v="2"/>
    <s v="hardware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737"/>
    <x v="2"/>
    <s v="hardware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738"/>
    <x v="2"/>
    <s v="hardware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739"/>
    <x v="2"/>
    <s v="hardware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740"/>
    <x v="2"/>
    <s v="hardware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2741"/>
    <x v="3"/>
    <s v="children's books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2742"/>
    <x v="3"/>
    <s v="children's books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2743"/>
    <x v="3"/>
    <s v="children's books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2744"/>
    <x v="3"/>
    <s v="children's books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2745"/>
    <x v="3"/>
    <s v="children's books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2746"/>
    <x v="3"/>
    <s v="children's books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2747"/>
    <x v="3"/>
    <s v="children's books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2748"/>
    <x v="3"/>
    <s v="children's books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2749"/>
    <x v="3"/>
    <s v="children's books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2750"/>
    <x v="3"/>
    <s v="children's books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2751"/>
    <x v="3"/>
    <s v="children's books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2752"/>
    <x v="3"/>
    <s v="children's books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2753"/>
    <x v="3"/>
    <s v="children's books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2754"/>
    <x v="3"/>
    <s v="children's books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2755"/>
    <x v="3"/>
    <s v="children's books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2756"/>
    <x v="3"/>
    <s v="children's books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2757"/>
    <x v="3"/>
    <s v="children's books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2758"/>
    <x v="3"/>
    <s v="children's books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2759"/>
    <x v="3"/>
    <s v="children's books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2760"/>
    <x v="3"/>
    <s v="children's books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2761"/>
    <x v="3"/>
    <s v="children's books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2762"/>
    <x v="3"/>
    <s v="children's books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2763"/>
    <x v="3"/>
    <s v="children's books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2764"/>
    <x v="3"/>
    <s v="children's books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2765"/>
    <x v="3"/>
    <s v="children's books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2766"/>
    <x v="3"/>
    <s v="children's books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2767"/>
    <x v="3"/>
    <s v="children's books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2768"/>
    <x v="3"/>
    <s v="children's books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2769"/>
    <x v="3"/>
    <s v="children's books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2770"/>
    <x v="3"/>
    <s v="children's books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2771"/>
    <x v="3"/>
    <s v="children's books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2772"/>
    <x v="3"/>
    <s v="children's books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2773"/>
    <x v="3"/>
    <s v="children's books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2774"/>
    <x v="3"/>
    <s v="children's books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2775"/>
    <x v="3"/>
    <s v="children's books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2776"/>
    <x v="3"/>
    <s v="children's books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2777"/>
    <x v="3"/>
    <s v="children's books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2778"/>
    <x v="3"/>
    <s v="children's books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2779"/>
    <x v="3"/>
    <s v="children's books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2780"/>
    <x v="3"/>
    <s v="children's books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2781"/>
    <x v="1"/>
    <s v="plays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2782"/>
    <x v="1"/>
    <s v="plays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2783"/>
    <x v="1"/>
    <s v="plays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2784"/>
    <x v="1"/>
    <s v="plays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2785"/>
    <x v="1"/>
    <s v="plays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2786"/>
    <x v="1"/>
    <s v="plays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2787"/>
    <x v="1"/>
    <s v="plays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2788"/>
    <x v="1"/>
    <s v="plays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2789"/>
    <x v="1"/>
    <s v="plays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2790"/>
    <x v="1"/>
    <s v="plays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2791"/>
    <x v="1"/>
    <s v="plays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2792"/>
    <x v="1"/>
    <s v="plays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2793"/>
    <x v="1"/>
    <s v="plays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2794"/>
    <x v="1"/>
    <s v="plays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2795"/>
    <x v="1"/>
    <s v="plays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2796"/>
    <x v="1"/>
    <s v="plays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2797"/>
    <x v="1"/>
    <s v="plays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2798"/>
    <x v="1"/>
    <s v="plays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2799"/>
    <x v="1"/>
    <s v="plays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2800"/>
    <x v="1"/>
    <s v="plays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2801"/>
    <x v="1"/>
    <s v="plays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2802"/>
    <x v="1"/>
    <s v="plays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2803"/>
    <x v="1"/>
    <s v="plays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2804"/>
    <x v="1"/>
    <s v="plays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2805"/>
    <x v="1"/>
    <s v="plays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2806"/>
    <x v="1"/>
    <s v="plays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2807"/>
    <x v="1"/>
    <s v="plays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2808"/>
    <x v="1"/>
    <s v="plays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2809"/>
    <x v="1"/>
    <s v="plays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2810"/>
    <x v="1"/>
    <s v="plays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2811"/>
    <x v="1"/>
    <s v="plays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2812"/>
    <x v="1"/>
    <s v="plays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2813"/>
    <x v="1"/>
    <s v="plays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2814"/>
    <x v="1"/>
    <s v="plays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2815"/>
    <x v="1"/>
    <s v="plays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2816"/>
    <x v="1"/>
    <s v="plays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2817"/>
    <x v="1"/>
    <s v="plays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2818"/>
    <x v="1"/>
    <s v="plays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2819"/>
    <x v="1"/>
    <s v="plays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2820"/>
    <x v="1"/>
    <s v="plays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2821"/>
    <x v="1"/>
    <s v="plays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2822"/>
    <x v="1"/>
    <s v="plays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2823"/>
    <x v="1"/>
    <s v="plays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2824"/>
    <x v="1"/>
    <s v="plays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2825"/>
    <x v="1"/>
    <s v="plays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2826"/>
    <x v="1"/>
    <s v="plays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2827"/>
    <x v="1"/>
    <s v="plays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2828"/>
    <x v="1"/>
    <s v="plays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2829"/>
    <x v="1"/>
    <s v="plays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2830"/>
    <x v="1"/>
    <s v="plays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2831"/>
    <x v="1"/>
    <s v="plays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2832"/>
    <x v="1"/>
    <s v="plays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2833"/>
    <x v="1"/>
    <s v="plays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2834"/>
    <x v="1"/>
    <s v="plays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2835"/>
    <x v="1"/>
    <s v="plays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2836"/>
    <x v="1"/>
    <s v="plays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2837"/>
    <x v="1"/>
    <s v="plays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2838"/>
    <x v="1"/>
    <s v="plays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2839"/>
    <x v="1"/>
    <s v="plays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2840"/>
    <x v="1"/>
    <s v="plays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2841"/>
    <x v="1"/>
    <s v="plays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2842"/>
    <x v="1"/>
    <s v="plays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2843"/>
    <x v="1"/>
    <s v="plays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2844"/>
    <x v="1"/>
    <s v="plays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2845"/>
    <x v="1"/>
    <s v="plays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2846"/>
    <x v="1"/>
    <s v="plays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2847"/>
    <x v="1"/>
    <s v="plays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2848"/>
    <x v="1"/>
    <s v="plays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2849"/>
    <x v="1"/>
    <s v="plays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2850"/>
    <x v="1"/>
    <s v="plays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2851"/>
    <x v="1"/>
    <s v="plays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2852"/>
    <x v="1"/>
    <s v="plays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2853"/>
    <x v="1"/>
    <s v="plays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2854"/>
    <x v="1"/>
    <s v="plays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2855"/>
    <x v="1"/>
    <s v="plays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2856"/>
    <x v="1"/>
    <s v="plays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2857"/>
    <x v="1"/>
    <s v="plays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2858"/>
    <x v="1"/>
    <s v="plays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2859"/>
    <x v="1"/>
    <s v="plays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2860"/>
    <x v="1"/>
    <s v="plays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2861"/>
    <x v="1"/>
    <s v="plays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2862"/>
    <x v="1"/>
    <s v="plays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2863"/>
    <x v="1"/>
    <s v="plays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2864"/>
    <x v="1"/>
    <s v="plays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2865"/>
    <x v="1"/>
    <s v="plays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2866"/>
    <x v="1"/>
    <s v="plays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2867"/>
    <x v="1"/>
    <s v="plays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2868"/>
    <x v="1"/>
    <s v="plays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2869"/>
    <x v="1"/>
    <s v="plays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2870"/>
    <x v="1"/>
    <s v="plays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2871"/>
    <x v="1"/>
    <s v="plays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2872"/>
    <x v="1"/>
    <s v="plays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2873"/>
    <x v="1"/>
    <s v="plays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2874"/>
    <x v="1"/>
    <s v="plays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2875"/>
    <x v="1"/>
    <s v="plays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2876"/>
    <x v="1"/>
    <s v="plays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2877"/>
    <x v="1"/>
    <s v="plays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2878"/>
    <x v="1"/>
    <s v="plays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2879"/>
    <x v="1"/>
    <s v="plays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2880"/>
    <x v="1"/>
    <s v="plays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2881"/>
    <x v="1"/>
    <s v="plays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2882"/>
    <x v="1"/>
    <s v="plays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2883"/>
    <x v="1"/>
    <s v="plays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2884"/>
    <x v="1"/>
    <s v="plays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2885"/>
    <x v="1"/>
    <s v="plays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2886"/>
    <x v="1"/>
    <s v="plays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2887"/>
    <x v="1"/>
    <s v="plays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2888"/>
    <x v="1"/>
    <s v="plays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2889"/>
    <x v="1"/>
    <s v="plays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2890"/>
    <x v="1"/>
    <s v="plays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2891"/>
    <x v="1"/>
    <s v="plays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2892"/>
    <x v="1"/>
    <s v="plays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2893"/>
    <x v="1"/>
    <s v="plays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2894"/>
    <x v="1"/>
    <s v="plays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2895"/>
    <x v="1"/>
    <s v="plays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2896"/>
    <x v="1"/>
    <s v="plays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2897"/>
    <x v="1"/>
    <s v="plays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2898"/>
    <x v="1"/>
    <s v="plays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2899"/>
    <x v="1"/>
    <s v="plays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2900"/>
    <x v="1"/>
    <s v="plays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2901"/>
    <x v="1"/>
    <s v="plays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2902"/>
    <x v="1"/>
    <s v="plays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2903"/>
    <x v="1"/>
    <s v="plays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2904"/>
    <x v="1"/>
    <s v="plays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2905"/>
    <x v="1"/>
    <s v="plays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2906"/>
    <x v="1"/>
    <s v="plays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2907"/>
    <x v="1"/>
    <s v="plays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2908"/>
    <x v="1"/>
    <s v="plays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2909"/>
    <x v="1"/>
    <s v="plays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2910"/>
    <x v="1"/>
    <s v="plays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2911"/>
    <x v="1"/>
    <s v="plays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2912"/>
    <x v="1"/>
    <s v="plays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2913"/>
    <x v="1"/>
    <s v="plays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2914"/>
    <x v="1"/>
    <s v="plays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2915"/>
    <x v="1"/>
    <s v="plays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2916"/>
    <x v="1"/>
    <s v="plays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2917"/>
    <x v="1"/>
    <s v="plays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2918"/>
    <x v="1"/>
    <s v="plays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2919"/>
    <x v="1"/>
    <s v="plays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2920"/>
    <x v="1"/>
    <s v="plays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2921"/>
    <x v="1"/>
    <s v="musical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2922"/>
    <x v="1"/>
    <s v="musical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2923"/>
    <x v="1"/>
    <s v="musical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2924"/>
    <x v="1"/>
    <s v="musical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2925"/>
    <x v="1"/>
    <s v="musical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2926"/>
    <x v="1"/>
    <s v="musical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2927"/>
    <x v="1"/>
    <s v="musical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2928"/>
    <x v="1"/>
    <s v="musical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2929"/>
    <x v="1"/>
    <s v="musical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2930"/>
    <x v="1"/>
    <s v="musical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2931"/>
    <x v="1"/>
    <s v="musical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2932"/>
    <x v="1"/>
    <s v="musical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2933"/>
    <x v="1"/>
    <s v="musical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2934"/>
    <x v="1"/>
    <s v="musical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2935"/>
    <x v="1"/>
    <s v="musical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2936"/>
    <x v="1"/>
    <s v="musical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2937"/>
    <x v="1"/>
    <s v="musical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2938"/>
    <x v="1"/>
    <s v="musical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2939"/>
    <x v="1"/>
    <s v="musical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2940"/>
    <x v="1"/>
    <s v="musical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2941"/>
    <x v="1"/>
    <s v="spaces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2942"/>
    <x v="1"/>
    <s v="spaces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2943"/>
    <x v="1"/>
    <s v="spaces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2944"/>
    <x v="1"/>
    <s v="spaces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2945"/>
    <x v="1"/>
    <s v="spaces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2946"/>
    <x v="1"/>
    <s v="spaces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2947"/>
    <x v="1"/>
    <s v="spaces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2948"/>
    <x v="1"/>
    <s v="spaces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2949"/>
    <x v="1"/>
    <s v="spaces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2950"/>
    <x v="1"/>
    <s v="spaces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2951"/>
    <x v="1"/>
    <s v="spaces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2952"/>
    <x v="1"/>
    <s v="spaces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2953"/>
    <x v="1"/>
    <s v="spaces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2954"/>
    <x v="1"/>
    <s v="spaces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2955"/>
    <x v="1"/>
    <s v="spaces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2956"/>
    <x v="1"/>
    <s v="spaces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2957"/>
    <x v="1"/>
    <s v="spaces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2958"/>
    <x v="1"/>
    <s v="spaces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2959"/>
    <x v="1"/>
    <s v="spaces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2960"/>
    <x v="1"/>
    <s v="spaces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2961"/>
    <x v="1"/>
    <s v="plays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2962"/>
    <x v="1"/>
    <s v="plays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2963"/>
    <x v="1"/>
    <s v="plays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2964"/>
    <x v="1"/>
    <s v="plays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2965"/>
    <x v="1"/>
    <s v="plays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2966"/>
    <x v="1"/>
    <s v="plays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2967"/>
    <x v="1"/>
    <s v="plays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2968"/>
    <x v="1"/>
    <s v="plays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2969"/>
    <x v="1"/>
    <s v="plays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2970"/>
    <x v="1"/>
    <s v="plays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2971"/>
    <x v="1"/>
    <s v="plays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2972"/>
    <x v="1"/>
    <s v="plays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2973"/>
    <x v="1"/>
    <s v="plays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2974"/>
    <x v="1"/>
    <s v="plays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2975"/>
    <x v="1"/>
    <s v="plays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2976"/>
    <x v="1"/>
    <s v="plays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2977"/>
    <x v="1"/>
    <s v="plays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2978"/>
    <x v="1"/>
    <s v="plays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2979"/>
    <x v="1"/>
    <s v="plays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2980"/>
    <x v="1"/>
    <s v="plays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2981"/>
    <x v="1"/>
    <s v="spaces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2982"/>
    <x v="1"/>
    <s v="spaces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2983"/>
    <x v="1"/>
    <s v="spaces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2984"/>
    <x v="1"/>
    <s v="spaces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2985"/>
    <x v="1"/>
    <s v="spaces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2986"/>
    <x v="1"/>
    <s v="spaces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2987"/>
    <x v="1"/>
    <s v="spaces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2988"/>
    <x v="1"/>
    <s v="spaces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2989"/>
    <x v="1"/>
    <s v="spaces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2990"/>
    <x v="1"/>
    <s v="spaces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2991"/>
    <x v="1"/>
    <s v="spaces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2992"/>
    <x v="1"/>
    <s v="spaces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2993"/>
    <x v="1"/>
    <s v="spaces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2994"/>
    <x v="1"/>
    <s v="spaces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2995"/>
    <x v="1"/>
    <s v="spaces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2996"/>
    <x v="1"/>
    <s v="spaces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2997"/>
    <x v="1"/>
    <s v="spaces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2998"/>
    <x v="1"/>
    <s v="spaces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2999"/>
    <x v="1"/>
    <s v="spaces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3000"/>
    <x v="1"/>
    <s v="spaces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3001"/>
    <x v="1"/>
    <s v="spaces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3002"/>
    <x v="1"/>
    <s v="spaces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3003"/>
    <x v="1"/>
    <s v="spaces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3004"/>
    <x v="1"/>
    <s v="spaces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3005"/>
    <x v="1"/>
    <s v="spaces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3006"/>
    <x v="1"/>
    <s v="spaces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3007"/>
    <x v="1"/>
    <s v="spaces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3008"/>
    <x v="1"/>
    <s v="spaces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3009"/>
    <x v="1"/>
    <s v="spaces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3010"/>
    <x v="1"/>
    <s v="spaces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3011"/>
    <x v="1"/>
    <s v="spaces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3012"/>
    <x v="1"/>
    <s v="spaces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3013"/>
    <x v="1"/>
    <s v="spaces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3014"/>
    <x v="1"/>
    <s v="spaces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3015"/>
    <x v="1"/>
    <s v="spaces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3016"/>
    <x v="1"/>
    <s v="spaces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3017"/>
    <x v="1"/>
    <s v="spaces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3018"/>
    <x v="1"/>
    <s v="spaces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3019"/>
    <x v="1"/>
    <s v="spaces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3020"/>
    <x v="1"/>
    <s v="spaces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3021"/>
    <x v="1"/>
    <s v="spaces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3022"/>
    <x v="1"/>
    <s v="spaces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3023"/>
    <x v="1"/>
    <s v="spaces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3024"/>
    <x v="1"/>
    <s v="spaces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3025"/>
    <x v="1"/>
    <s v="spaces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3026"/>
    <x v="1"/>
    <s v="spaces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3027"/>
    <x v="1"/>
    <s v="spaces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3028"/>
    <x v="1"/>
    <s v="spaces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3029"/>
    <x v="1"/>
    <s v="spaces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3030"/>
    <x v="1"/>
    <s v="spaces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3031"/>
    <x v="1"/>
    <s v="spaces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3032"/>
    <x v="1"/>
    <s v="spaces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3033"/>
    <x v="1"/>
    <s v="spaces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3034"/>
    <x v="1"/>
    <s v="spaces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3035"/>
    <x v="1"/>
    <s v="spaces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3036"/>
    <x v="1"/>
    <s v="spaces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3037"/>
    <x v="1"/>
    <s v="spaces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3038"/>
    <x v="1"/>
    <s v="spaces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3039"/>
    <x v="1"/>
    <s v="spaces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3040"/>
    <x v="1"/>
    <s v="spaces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3041"/>
    <x v="1"/>
    <s v="spaces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3042"/>
    <x v="1"/>
    <s v="spaces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3043"/>
    <x v="1"/>
    <s v="spaces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3044"/>
    <x v="1"/>
    <s v="spaces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3045"/>
    <x v="1"/>
    <s v="spaces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3046"/>
    <x v="1"/>
    <s v="spaces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3047"/>
    <x v="1"/>
    <s v="spaces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3048"/>
    <x v="1"/>
    <s v="spaces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3049"/>
    <x v="1"/>
    <s v="spaces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3050"/>
    <x v="1"/>
    <s v="spaces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3051"/>
    <x v="1"/>
    <s v="spaces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3052"/>
    <x v="1"/>
    <s v="spaces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3053"/>
    <x v="1"/>
    <s v="spaces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3054"/>
    <x v="1"/>
    <s v="spaces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3055"/>
    <x v="1"/>
    <s v="spaces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3056"/>
    <x v="1"/>
    <s v="spaces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3057"/>
    <x v="1"/>
    <s v="spaces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3058"/>
    <x v="1"/>
    <s v="spaces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3059"/>
    <x v="1"/>
    <s v="spaces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3060"/>
    <x v="1"/>
    <s v="spaces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3061"/>
    <x v="1"/>
    <s v="spaces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3062"/>
    <x v="1"/>
    <s v="spaces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3063"/>
    <x v="1"/>
    <s v="spaces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3064"/>
    <x v="1"/>
    <s v="spaces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3065"/>
    <x v="1"/>
    <s v="spaces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3066"/>
    <x v="1"/>
    <s v="spaces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3067"/>
    <x v="1"/>
    <s v="spaces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3068"/>
    <x v="1"/>
    <s v="spaces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3069"/>
    <x v="1"/>
    <s v="spaces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3070"/>
    <x v="1"/>
    <s v="spaces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3071"/>
    <x v="1"/>
    <s v="spaces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3072"/>
    <x v="1"/>
    <s v="spaces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3073"/>
    <x v="1"/>
    <s v="spaces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3074"/>
    <x v="1"/>
    <s v="spaces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3075"/>
    <x v="1"/>
    <s v="spaces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3076"/>
    <x v="1"/>
    <s v="spaces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3077"/>
    <x v="1"/>
    <s v="spaces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3078"/>
    <x v="1"/>
    <s v="spaces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3079"/>
    <x v="1"/>
    <s v="spaces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3080"/>
    <x v="1"/>
    <s v="spaces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3081"/>
    <x v="1"/>
    <s v="spaces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3082"/>
    <x v="1"/>
    <s v="spaces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3083"/>
    <x v="1"/>
    <s v="spaces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3084"/>
    <x v="1"/>
    <s v="spaces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3085"/>
    <x v="1"/>
    <s v="spaces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3086"/>
    <x v="1"/>
    <s v="spaces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3087"/>
    <x v="1"/>
    <s v="spaces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3088"/>
    <x v="1"/>
    <s v="spaces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3089"/>
    <x v="1"/>
    <s v="spaces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3090"/>
    <x v="1"/>
    <s v="spaces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3091"/>
    <x v="1"/>
    <s v="spaces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3092"/>
    <x v="1"/>
    <s v="spaces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3093"/>
    <x v="1"/>
    <s v="spaces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3094"/>
    <x v="1"/>
    <s v="spaces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3095"/>
    <x v="1"/>
    <s v="spaces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3096"/>
    <x v="1"/>
    <s v="spaces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3097"/>
    <x v="1"/>
    <s v="spaces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3098"/>
    <x v="1"/>
    <s v="spaces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3099"/>
    <x v="1"/>
    <s v="spaces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3100"/>
    <x v="1"/>
    <s v="spaces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3101"/>
    <x v="1"/>
    <s v="spaces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3102"/>
    <x v="1"/>
    <s v="spaces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3103"/>
    <x v="1"/>
    <s v="spaces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3104"/>
    <x v="1"/>
    <s v="spaces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3105"/>
    <x v="1"/>
    <s v="spaces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3106"/>
    <x v="1"/>
    <s v="spaces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3107"/>
    <x v="1"/>
    <s v="spaces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3108"/>
    <x v="1"/>
    <s v="spaces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3109"/>
    <x v="1"/>
    <s v="spaces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3110"/>
    <x v="1"/>
    <s v="spaces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3111"/>
    <x v="1"/>
    <s v="spaces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3112"/>
    <x v="1"/>
    <s v="spaces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3113"/>
    <x v="1"/>
    <s v="spaces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3114"/>
    <x v="1"/>
    <s v="spaces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3115"/>
    <x v="1"/>
    <s v="spaces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3116"/>
    <x v="1"/>
    <s v="spaces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3117"/>
    <x v="1"/>
    <s v="spaces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3118"/>
    <x v="1"/>
    <s v="spaces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3119"/>
    <x v="1"/>
    <s v="spaces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3120"/>
    <x v="1"/>
    <s v="spaces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3121"/>
    <x v="1"/>
    <s v="spaces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3122"/>
    <x v="1"/>
    <s v="spaces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3123"/>
    <x v="1"/>
    <s v="spaces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3124"/>
    <x v="1"/>
    <s v="spaces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3125"/>
    <x v="1"/>
    <s v="spaces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3126"/>
    <x v="1"/>
    <s v="spaces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3127"/>
    <x v="1"/>
    <s v="spaces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3128"/>
    <x v="1"/>
    <s v="plays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3129"/>
    <x v="1"/>
    <s v="plays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3130"/>
    <x v="1"/>
    <s v="plays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3131"/>
    <x v="1"/>
    <s v="plays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3132"/>
    <x v="1"/>
    <s v="plays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3133"/>
    <x v="1"/>
    <s v="plays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3134"/>
    <x v="1"/>
    <s v="plays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3135"/>
    <x v="1"/>
    <s v="plays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3136"/>
    <x v="1"/>
    <s v="plays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3137"/>
    <x v="1"/>
    <s v="plays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3138"/>
    <x v="1"/>
    <s v="plays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3139"/>
    <x v="1"/>
    <s v="plays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3140"/>
    <x v="1"/>
    <s v="plays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3141"/>
    <x v="1"/>
    <s v="plays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3142"/>
    <x v="1"/>
    <s v="plays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3143"/>
    <x v="1"/>
    <s v="plays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3144"/>
    <x v="1"/>
    <s v="plays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3145"/>
    <x v="1"/>
    <s v="plays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3146"/>
    <x v="1"/>
    <s v="plays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3147"/>
    <x v="1"/>
    <s v="plays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3148"/>
    <x v="1"/>
    <s v="plays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3149"/>
    <x v="1"/>
    <s v="plays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3150"/>
    <x v="1"/>
    <s v="plays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3151"/>
    <x v="1"/>
    <s v="plays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3152"/>
    <x v="1"/>
    <s v="plays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3153"/>
    <x v="1"/>
    <s v="plays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3154"/>
    <x v="1"/>
    <s v="plays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3155"/>
    <x v="1"/>
    <s v="plays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3156"/>
    <x v="1"/>
    <s v="plays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3157"/>
    <x v="1"/>
    <s v="plays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3158"/>
    <x v="1"/>
    <s v="plays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3159"/>
    <x v="1"/>
    <s v="plays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3160"/>
    <x v="1"/>
    <s v="plays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3161"/>
    <x v="1"/>
    <s v="plays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3162"/>
    <x v="1"/>
    <s v="plays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3163"/>
    <x v="1"/>
    <s v="plays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3164"/>
    <x v="1"/>
    <s v="plays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3165"/>
    <x v="1"/>
    <s v="plays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3166"/>
    <x v="1"/>
    <s v="plays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3167"/>
    <x v="1"/>
    <s v="plays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3168"/>
    <x v="1"/>
    <s v="plays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3169"/>
    <x v="1"/>
    <s v="plays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3170"/>
    <x v="1"/>
    <s v="plays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3171"/>
    <x v="1"/>
    <s v="plays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3172"/>
    <x v="1"/>
    <s v="plays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3173"/>
    <x v="1"/>
    <s v="plays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3174"/>
    <x v="1"/>
    <s v="plays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3175"/>
    <x v="1"/>
    <s v="plays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3176"/>
    <x v="1"/>
    <s v="plays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3177"/>
    <x v="1"/>
    <s v="plays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3178"/>
    <x v="1"/>
    <s v="plays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3179"/>
    <x v="1"/>
    <s v="plays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3180"/>
    <x v="1"/>
    <s v="plays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3181"/>
    <x v="1"/>
    <s v="plays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3182"/>
    <x v="1"/>
    <s v="plays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3183"/>
    <x v="1"/>
    <s v="plays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3184"/>
    <x v="1"/>
    <s v="plays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3185"/>
    <x v="1"/>
    <s v="plays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3186"/>
    <x v="1"/>
    <s v="plays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3187"/>
    <x v="1"/>
    <s v="plays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3188"/>
    <x v="1"/>
    <s v="musical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3189"/>
    <x v="1"/>
    <s v="musical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3190"/>
    <x v="1"/>
    <s v="musical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3191"/>
    <x v="1"/>
    <s v="musical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3192"/>
    <x v="1"/>
    <s v="musical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3193"/>
    <x v="1"/>
    <s v="musical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3194"/>
    <x v="1"/>
    <s v="musical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3195"/>
    <x v="1"/>
    <s v="musical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3196"/>
    <x v="1"/>
    <s v="musical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3197"/>
    <x v="1"/>
    <s v="musical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3198"/>
    <x v="1"/>
    <s v="musical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3199"/>
    <x v="1"/>
    <s v="musical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3200"/>
    <x v="1"/>
    <s v="musical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3201"/>
    <x v="1"/>
    <s v="musical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3202"/>
    <x v="1"/>
    <s v="musical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3203"/>
    <x v="1"/>
    <s v="musical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3204"/>
    <x v="1"/>
    <s v="musical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3205"/>
    <x v="1"/>
    <s v="musical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3206"/>
    <x v="1"/>
    <s v="musical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3207"/>
    <x v="1"/>
    <s v="musical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3208"/>
    <x v="1"/>
    <s v="plays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3209"/>
    <x v="1"/>
    <s v="plays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3210"/>
    <x v="1"/>
    <s v="plays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3211"/>
    <x v="1"/>
    <s v="plays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3212"/>
    <x v="1"/>
    <s v="plays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3213"/>
    <x v="1"/>
    <s v="plays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3214"/>
    <x v="1"/>
    <s v="plays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3215"/>
    <x v="1"/>
    <s v="plays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3216"/>
    <x v="1"/>
    <s v="plays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3217"/>
    <x v="1"/>
    <s v="plays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3218"/>
    <x v="1"/>
    <s v="plays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3219"/>
    <x v="1"/>
    <s v="plays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3220"/>
    <x v="1"/>
    <s v="plays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3221"/>
    <x v="1"/>
    <s v="plays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3222"/>
    <x v="1"/>
    <s v="plays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3223"/>
    <x v="1"/>
    <s v="plays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3224"/>
    <x v="1"/>
    <s v="plays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3225"/>
    <x v="1"/>
    <s v="plays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3226"/>
    <x v="1"/>
    <s v="plays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3227"/>
    <x v="1"/>
    <s v="plays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3228"/>
    <x v="1"/>
    <s v="plays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3229"/>
    <x v="1"/>
    <s v="plays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3230"/>
    <x v="1"/>
    <s v="plays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3231"/>
    <x v="1"/>
    <s v="plays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3232"/>
    <x v="1"/>
    <s v="plays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3233"/>
    <x v="1"/>
    <s v="plays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3234"/>
    <x v="1"/>
    <s v="plays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3235"/>
    <x v="1"/>
    <s v="plays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3236"/>
    <x v="1"/>
    <s v="plays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3237"/>
    <x v="1"/>
    <s v="plays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3238"/>
    <x v="1"/>
    <s v="plays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3239"/>
    <x v="1"/>
    <s v="plays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3240"/>
    <x v="1"/>
    <s v="plays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3241"/>
    <x v="1"/>
    <s v="plays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3242"/>
    <x v="1"/>
    <s v="plays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3243"/>
    <x v="1"/>
    <s v="plays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3244"/>
    <x v="1"/>
    <s v="plays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3245"/>
    <x v="1"/>
    <s v="plays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3246"/>
    <x v="1"/>
    <s v="plays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3247"/>
    <x v="1"/>
    <s v="plays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3248"/>
    <x v="1"/>
    <s v="plays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3249"/>
    <x v="1"/>
    <s v="plays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3250"/>
    <x v="1"/>
    <s v="plays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3251"/>
    <x v="1"/>
    <s v="plays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3252"/>
    <x v="1"/>
    <s v="plays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3253"/>
    <x v="1"/>
    <s v="plays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3254"/>
    <x v="1"/>
    <s v="plays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3255"/>
    <x v="1"/>
    <s v="plays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3256"/>
    <x v="1"/>
    <s v="plays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3257"/>
    <x v="1"/>
    <s v="plays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3258"/>
    <x v="1"/>
    <s v="plays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3259"/>
    <x v="1"/>
    <s v="plays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3260"/>
    <x v="1"/>
    <s v="plays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3261"/>
    <x v="1"/>
    <s v="plays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3262"/>
    <x v="1"/>
    <s v="plays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3263"/>
    <x v="1"/>
    <s v="plays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3264"/>
    <x v="1"/>
    <s v="plays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3265"/>
    <x v="1"/>
    <s v="plays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3266"/>
    <x v="1"/>
    <s v="plays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3267"/>
    <x v="1"/>
    <s v="plays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3268"/>
    <x v="1"/>
    <s v="plays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3269"/>
    <x v="1"/>
    <s v="plays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3270"/>
    <x v="1"/>
    <s v="plays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3271"/>
    <x v="1"/>
    <s v="plays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3272"/>
    <x v="1"/>
    <s v="plays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3273"/>
    <x v="1"/>
    <s v="plays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3274"/>
    <x v="1"/>
    <s v="plays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3275"/>
    <x v="1"/>
    <s v="plays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3276"/>
    <x v="1"/>
    <s v="plays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3277"/>
    <x v="1"/>
    <s v="plays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3278"/>
    <x v="1"/>
    <s v="plays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3279"/>
    <x v="1"/>
    <s v="plays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3280"/>
    <x v="1"/>
    <s v="plays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3281"/>
    <x v="1"/>
    <s v="plays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3282"/>
    <x v="1"/>
    <s v="plays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3283"/>
    <x v="1"/>
    <s v="plays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3284"/>
    <x v="1"/>
    <s v="plays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3285"/>
    <x v="1"/>
    <s v="plays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3286"/>
    <x v="1"/>
    <s v="plays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3287"/>
    <x v="1"/>
    <s v="plays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3288"/>
    <x v="1"/>
    <s v="plays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3289"/>
    <x v="1"/>
    <s v="plays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3290"/>
    <x v="1"/>
    <s v="plays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3291"/>
    <x v="1"/>
    <s v="plays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3292"/>
    <x v="1"/>
    <s v="plays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3293"/>
    <x v="1"/>
    <s v="plays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3294"/>
    <x v="1"/>
    <s v="plays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3295"/>
    <x v="1"/>
    <s v="plays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3296"/>
    <x v="1"/>
    <s v="plays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3297"/>
    <x v="1"/>
    <s v="plays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3298"/>
    <x v="1"/>
    <s v="plays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3299"/>
    <x v="1"/>
    <s v="plays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3300"/>
    <x v="1"/>
    <s v="plays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3301"/>
    <x v="1"/>
    <s v="plays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3302"/>
    <x v="1"/>
    <s v="plays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3303"/>
    <x v="1"/>
    <s v="plays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3304"/>
    <x v="1"/>
    <s v="plays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3305"/>
    <x v="1"/>
    <s v="plays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3306"/>
    <x v="1"/>
    <s v="plays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3307"/>
    <x v="1"/>
    <s v="plays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3308"/>
    <x v="1"/>
    <s v="plays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3309"/>
    <x v="1"/>
    <s v="plays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3310"/>
    <x v="1"/>
    <s v="plays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3311"/>
    <x v="1"/>
    <s v="plays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3312"/>
    <x v="1"/>
    <s v="plays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3313"/>
    <x v="1"/>
    <s v="plays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3314"/>
    <x v="1"/>
    <s v="plays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3315"/>
    <x v="1"/>
    <s v="plays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3316"/>
    <x v="1"/>
    <s v="plays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3317"/>
    <x v="1"/>
    <s v="plays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3318"/>
    <x v="1"/>
    <s v="plays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3319"/>
    <x v="1"/>
    <s v="plays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3320"/>
    <x v="1"/>
    <s v="plays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3321"/>
    <x v="1"/>
    <s v="plays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3322"/>
    <x v="1"/>
    <s v="plays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3323"/>
    <x v="1"/>
    <s v="plays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3324"/>
    <x v="1"/>
    <s v="plays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3325"/>
    <x v="1"/>
    <s v="plays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3326"/>
    <x v="1"/>
    <s v="plays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3327"/>
    <x v="1"/>
    <s v="plays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3328"/>
    <x v="1"/>
    <s v="plays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3329"/>
    <x v="1"/>
    <s v="plays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3330"/>
    <x v="1"/>
    <s v="plays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3331"/>
    <x v="1"/>
    <s v="plays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3332"/>
    <x v="1"/>
    <s v="plays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3333"/>
    <x v="1"/>
    <s v="plays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3334"/>
    <x v="1"/>
    <s v="plays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3335"/>
    <x v="1"/>
    <s v="plays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3336"/>
    <x v="1"/>
    <s v="plays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3337"/>
    <x v="1"/>
    <s v="plays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3338"/>
    <x v="1"/>
    <s v="plays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3339"/>
    <x v="1"/>
    <s v="plays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3340"/>
    <x v="1"/>
    <s v="plays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3341"/>
    <x v="1"/>
    <s v="plays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3342"/>
    <x v="1"/>
    <s v="plays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3343"/>
    <x v="1"/>
    <s v="plays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3344"/>
    <x v="1"/>
    <s v="plays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3345"/>
    <x v="1"/>
    <s v="plays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3346"/>
    <x v="1"/>
    <s v="plays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3347"/>
    <x v="1"/>
    <s v="plays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3348"/>
    <x v="1"/>
    <s v="plays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3349"/>
    <x v="1"/>
    <s v="plays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3350"/>
    <x v="1"/>
    <s v="plays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3351"/>
    <x v="1"/>
    <s v="plays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3352"/>
    <x v="1"/>
    <s v="plays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3353"/>
    <x v="1"/>
    <s v="plays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3354"/>
    <x v="1"/>
    <s v="plays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3355"/>
    <x v="1"/>
    <s v="plays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3356"/>
    <x v="1"/>
    <s v="plays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3357"/>
    <x v="1"/>
    <s v="plays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3358"/>
    <x v="1"/>
    <s v="plays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3359"/>
    <x v="1"/>
    <s v="plays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3360"/>
    <x v="1"/>
    <s v="plays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3361"/>
    <x v="1"/>
    <s v="plays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3362"/>
    <x v="1"/>
    <s v="plays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3363"/>
    <x v="1"/>
    <s v="plays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3364"/>
    <x v="1"/>
    <s v="plays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3365"/>
    <x v="1"/>
    <s v="plays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3366"/>
    <x v="1"/>
    <s v="plays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3367"/>
    <x v="1"/>
    <s v="plays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3368"/>
    <x v="1"/>
    <s v="plays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3369"/>
    <x v="1"/>
    <s v="plays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3370"/>
    <x v="1"/>
    <s v="plays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3371"/>
    <x v="1"/>
    <s v="plays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3372"/>
    <x v="1"/>
    <s v="plays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3373"/>
    <x v="1"/>
    <s v="plays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3374"/>
    <x v="1"/>
    <s v="plays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3375"/>
    <x v="1"/>
    <s v="plays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3376"/>
    <x v="1"/>
    <s v="plays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3377"/>
    <x v="1"/>
    <s v="plays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3378"/>
    <x v="1"/>
    <s v="plays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3379"/>
    <x v="1"/>
    <s v="plays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3380"/>
    <x v="1"/>
    <s v="plays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3381"/>
    <x v="1"/>
    <s v="plays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3382"/>
    <x v="1"/>
    <s v="plays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3383"/>
    <x v="1"/>
    <s v="plays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3384"/>
    <x v="1"/>
    <s v="plays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3385"/>
    <x v="1"/>
    <s v="plays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3386"/>
    <x v="1"/>
    <s v="plays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3387"/>
    <x v="1"/>
    <s v="plays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3388"/>
    <x v="1"/>
    <s v="plays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3389"/>
    <x v="1"/>
    <s v="plays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3390"/>
    <x v="1"/>
    <s v="plays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3391"/>
    <x v="1"/>
    <s v="plays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3392"/>
    <x v="1"/>
    <s v="plays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3393"/>
    <x v="1"/>
    <s v="plays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3394"/>
    <x v="1"/>
    <s v="plays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3395"/>
    <x v="1"/>
    <s v="plays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3396"/>
    <x v="1"/>
    <s v="plays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3397"/>
    <x v="1"/>
    <s v="plays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3398"/>
    <x v="1"/>
    <s v="plays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3399"/>
    <x v="1"/>
    <s v="plays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3400"/>
    <x v="1"/>
    <s v="plays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3401"/>
    <x v="1"/>
    <s v="plays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3402"/>
    <x v="1"/>
    <s v="plays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3403"/>
    <x v="1"/>
    <s v="plays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3404"/>
    <x v="1"/>
    <s v="plays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3405"/>
    <x v="1"/>
    <s v="plays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3406"/>
    <x v="1"/>
    <s v="plays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3407"/>
    <x v="1"/>
    <s v="plays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3408"/>
    <x v="1"/>
    <s v="plays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3409"/>
    <x v="1"/>
    <s v="plays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3410"/>
    <x v="1"/>
    <s v="plays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3411"/>
    <x v="1"/>
    <s v="plays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3412"/>
    <x v="1"/>
    <s v="plays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3413"/>
    <x v="1"/>
    <s v="plays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3414"/>
    <x v="1"/>
    <s v="plays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3415"/>
    <x v="1"/>
    <s v="plays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3416"/>
    <x v="1"/>
    <s v="plays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3417"/>
    <x v="1"/>
    <s v="plays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3418"/>
    <x v="1"/>
    <s v="plays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3419"/>
    <x v="1"/>
    <s v="plays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3420"/>
    <x v="1"/>
    <s v="plays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3421"/>
    <x v="1"/>
    <s v="plays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3422"/>
    <x v="1"/>
    <s v="plays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3423"/>
    <x v="1"/>
    <s v="plays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3424"/>
    <x v="1"/>
    <s v="plays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3425"/>
    <x v="1"/>
    <s v="plays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3426"/>
    <x v="1"/>
    <s v="plays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3427"/>
    <x v="1"/>
    <s v="plays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3428"/>
    <x v="1"/>
    <s v="plays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3429"/>
    <x v="1"/>
    <s v="plays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3430"/>
    <x v="1"/>
    <s v="plays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3431"/>
    <x v="1"/>
    <s v="plays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3432"/>
    <x v="1"/>
    <s v="plays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3433"/>
    <x v="1"/>
    <s v="plays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3434"/>
    <x v="1"/>
    <s v="plays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3435"/>
    <x v="1"/>
    <s v="plays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3436"/>
    <x v="1"/>
    <s v="plays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3437"/>
    <x v="1"/>
    <s v="plays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3438"/>
    <x v="1"/>
    <s v="plays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3439"/>
    <x v="1"/>
    <s v="plays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3440"/>
    <x v="1"/>
    <s v="plays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3441"/>
    <x v="1"/>
    <s v="plays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3442"/>
    <x v="1"/>
    <s v="plays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3443"/>
    <x v="1"/>
    <s v="plays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3444"/>
    <x v="1"/>
    <s v="plays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3445"/>
    <x v="1"/>
    <s v="plays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3446"/>
    <x v="1"/>
    <s v="plays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3447"/>
    <x v="1"/>
    <s v="plays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3448"/>
    <x v="1"/>
    <s v="plays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3449"/>
    <x v="1"/>
    <s v="plays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3450"/>
    <x v="1"/>
    <s v="plays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3451"/>
    <x v="1"/>
    <s v="plays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3452"/>
    <x v="1"/>
    <s v="plays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3453"/>
    <x v="1"/>
    <s v="plays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3454"/>
    <x v="1"/>
    <s v="plays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3455"/>
    <x v="1"/>
    <s v="plays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3456"/>
    <x v="1"/>
    <s v="plays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3457"/>
    <x v="1"/>
    <s v="plays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3458"/>
    <x v="1"/>
    <s v="plays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3459"/>
    <x v="1"/>
    <s v="plays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3460"/>
    <x v="1"/>
    <s v="plays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3461"/>
    <x v="1"/>
    <s v="plays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3462"/>
    <x v="1"/>
    <s v="plays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3463"/>
    <x v="1"/>
    <s v="plays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3464"/>
    <x v="1"/>
    <s v="plays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3465"/>
    <x v="1"/>
    <s v="plays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3466"/>
    <x v="1"/>
    <s v="plays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3467"/>
    <x v="1"/>
    <s v="plays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3468"/>
    <x v="1"/>
    <s v="plays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3469"/>
    <x v="1"/>
    <s v="plays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3470"/>
    <x v="1"/>
    <s v="plays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3471"/>
    <x v="1"/>
    <s v="plays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3472"/>
    <x v="1"/>
    <s v="plays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3473"/>
    <x v="1"/>
    <s v="plays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3474"/>
    <x v="1"/>
    <s v="plays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3475"/>
    <x v="1"/>
    <s v="plays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3476"/>
    <x v="1"/>
    <s v="plays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3477"/>
    <x v="1"/>
    <s v="plays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3478"/>
    <x v="1"/>
    <s v="plays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3479"/>
    <x v="1"/>
    <s v="plays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3480"/>
    <x v="1"/>
    <s v="plays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3481"/>
    <x v="1"/>
    <s v="plays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3482"/>
    <x v="1"/>
    <s v="plays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3483"/>
    <x v="1"/>
    <s v="plays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3484"/>
    <x v="1"/>
    <s v="plays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3485"/>
    <x v="1"/>
    <s v="plays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3486"/>
    <x v="1"/>
    <s v="plays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3487"/>
    <x v="1"/>
    <s v="plays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3488"/>
    <x v="1"/>
    <s v="plays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3489"/>
    <x v="1"/>
    <s v="plays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3490"/>
    <x v="1"/>
    <s v="plays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3491"/>
    <x v="1"/>
    <s v="plays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3492"/>
    <x v="1"/>
    <s v="plays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3493"/>
    <x v="1"/>
    <s v="plays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3494"/>
    <x v="1"/>
    <s v="plays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3495"/>
    <x v="1"/>
    <s v="plays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3496"/>
    <x v="1"/>
    <s v="plays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3497"/>
    <x v="1"/>
    <s v="plays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3498"/>
    <x v="1"/>
    <s v="plays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3499"/>
    <x v="1"/>
    <s v="plays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3500"/>
    <x v="1"/>
    <s v="plays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3501"/>
    <x v="1"/>
    <s v="plays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3502"/>
    <x v="1"/>
    <s v="plays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3503"/>
    <x v="1"/>
    <s v="plays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3504"/>
    <x v="1"/>
    <s v="plays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3505"/>
    <x v="1"/>
    <s v="plays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3506"/>
    <x v="1"/>
    <s v="plays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3507"/>
    <x v="1"/>
    <s v="plays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3508"/>
    <x v="1"/>
    <s v="plays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3509"/>
    <x v="1"/>
    <s v="plays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3510"/>
    <x v="1"/>
    <s v="plays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3511"/>
    <x v="1"/>
    <s v="plays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3512"/>
    <x v="1"/>
    <s v="plays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3513"/>
    <x v="1"/>
    <s v="plays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3514"/>
    <x v="1"/>
    <s v="plays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3515"/>
    <x v="1"/>
    <s v="plays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3516"/>
    <x v="1"/>
    <s v="plays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3517"/>
    <x v="1"/>
    <s v="plays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3518"/>
    <x v="1"/>
    <s v="plays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3519"/>
    <x v="1"/>
    <s v="plays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3520"/>
    <x v="1"/>
    <s v="plays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3521"/>
    <x v="1"/>
    <s v="plays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3522"/>
    <x v="1"/>
    <s v="plays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3523"/>
    <x v="1"/>
    <s v="plays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3524"/>
    <x v="1"/>
    <s v="plays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3525"/>
    <x v="1"/>
    <s v="plays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3526"/>
    <x v="1"/>
    <s v="plays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3527"/>
    <x v="1"/>
    <s v="plays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3528"/>
    <x v="1"/>
    <s v="plays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3529"/>
    <x v="1"/>
    <s v="plays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3530"/>
    <x v="1"/>
    <s v="plays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3531"/>
    <x v="1"/>
    <s v="plays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3532"/>
    <x v="1"/>
    <s v="plays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3533"/>
    <x v="1"/>
    <s v="plays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3534"/>
    <x v="1"/>
    <s v="plays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3535"/>
    <x v="1"/>
    <s v="plays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3536"/>
    <x v="1"/>
    <s v="plays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3537"/>
    <x v="1"/>
    <s v="plays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3538"/>
    <x v="1"/>
    <s v="plays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3539"/>
    <x v="1"/>
    <s v="plays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3540"/>
    <x v="1"/>
    <s v="plays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3541"/>
    <x v="1"/>
    <s v="plays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3542"/>
    <x v="1"/>
    <s v="plays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3543"/>
    <x v="1"/>
    <s v="plays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3544"/>
    <x v="1"/>
    <s v="plays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3545"/>
    <x v="1"/>
    <s v="plays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3546"/>
    <x v="1"/>
    <s v="plays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3547"/>
    <x v="1"/>
    <s v="plays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3548"/>
    <x v="1"/>
    <s v="plays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3549"/>
    <x v="1"/>
    <s v="plays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3550"/>
    <x v="1"/>
    <s v="plays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3551"/>
    <x v="1"/>
    <s v="plays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3552"/>
    <x v="1"/>
    <s v="plays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3553"/>
    <x v="1"/>
    <s v="plays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3554"/>
    <x v="1"/>
    <s v="plays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3555"/>
    <x v="1"/>
    <s v="plays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3556"/>
    <x v="1"/>
    <s v="plays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3557"/>
    <x v="1"/>
    <s v="plays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3558"/>
    <x v="1"/>
    <s v="plays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3559"/>
    <x v="1"/>
    <s v="plays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3560"/>
    <x v="1"/>
    <s v="plays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3561"/>
    <x v="1"/>
    <s v="plays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3562"/>
    <x v="1"/>
    <s v="plays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3563"/>
    <x v="1"/>
    <s v="plays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3564"/>
    <x v="1"/>
    <s v="plays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3565"/>
    <x v="1"/>
    <s v="plays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3566"/>
    <x v="1"/>
    <s v="plays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3567"/>
    <x v="1"/>
    <s v="plays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3568"/>
    <x v="1"/>
    <s v="plays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3569"/>
    <x v="1"/>
    <s v="plays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3570"/>
    <x v="1"/>
    <s v="plays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3571"/>
    <x v="1"/>
    <s v="plays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3572"/>
    <x v="1"/>
    <s v="plays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3573"/>
    <x v="1"/>
    <s v="plays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3574"/>
    <x v="1"/>
    <s v="plays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3575"/>
    <x v="1"/>
    <s v="plays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3576"/>
    <x v="1"/>
    <s v="plays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3577"/>
    <x v="1"/>
    <s v="plays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3578"/>
    <x v="1"/>
    <s v="plays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3579"/>
    <x v="1"/>
    <s v="plays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3580"/>
    <x v="1"/>
    <s v="plays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3581"/>
    <x v="1"/>
    <s v="plays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3582"/>
    <x v="1"/>
    <s v="plays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3583"/>
    <x v="1"/>
    <s v="plays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3584"/>
    <x v="1"/>
    <s v="plays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3585"/>
    <x v="1"/>
    <s v="plays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3586"/>
    <x v="1"/>
    <s v="plays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3587"/>
    <x v="1"/>
    <s v="plays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3588"/>
    <x v="1"/>
    <s v="plays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3589"/>
    <x v="1"/>
    <s v="plays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3590"/>
    <x v="1"/>
    <s v="plays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3591"/>
    <x v="1"/>
    <s v="plays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3592"/>
    <x v="1"/>
    <s v="plays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3593"/>
    <x v="1"/>
    <s v="plays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3594"/>
    <x v="1"/>
    <s v="plays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3595"/>
    <x v="1"/>
    <s v="plays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3596"/>
    <x v="1"/>
    <s v="plays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3597"/>
    <x v="1"/>
    <s v="plays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3598"/>
    <x v="1"/>
    <s v="plays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3599"/>
    <x v="1"/>
    <s v="plays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3600"/>
    <x v="1"/>
    <s v="plays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3601"/>
    <x v="1"/>
    <s v="plays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3602"/>
    <x v="1"/>
    <s v="plays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3603"/>
    <x v="1"/>
    <s v="plays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3604"/>
    <x v="1"/>
    <s v="plays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3605"/>
    <x v="1"/>
    <s v="plays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3606"/>
    <x v="1"/>
    <s v="plays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3607"/>
    <x v="1"/>
    <s v="plays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3608"/>
    <x v="1"/>
    <s v="plays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3609"/>
    <x v="1"/>
    <s v="plays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3610"/>
    <x v="1"/>
    <s v="plays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3611"/>
    <x v="1"/>
    <s v="plays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3612"/>
    <x v="1"/>
    <s v="plays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3613"/>
    <x v="1"/>
    <s v="plays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3614"/>
    <x v="1"/>
    <s v="plays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3615"/>
    <x v="1"/>
    <s v="plays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3616"/>
    <x v="1"/>
    <s v="plays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3617"/>
    <x v="1"/>
    <s v="plays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3618"/>
    <x v="1"/>
    <s v="plays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3619"/>
    <x v="1"/>
    <s v="plays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3620"/>
    <x v="1"/>
    <s v="plays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3621"/>
    <x v="1"/>
    <s v="plays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3622"/>
    <x v="1"/>
    <s v="plays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3623"/>
    <x v="1"/>
    <s v="plays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3624"/>
    <x v="1"/>
    <s v="plays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3625"/>
    <x v="1"/>
    <s v="plays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3626"/>
    <x v="1"/>
    <s v="plays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3627"/>
    <x v="1"/>
    <s v="plays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3628"/>
    <x v="1"/>
    <s v="musical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3629"/>
    <x v="1"/>
    <s v="musical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3630"/>
    <x v="1"/>
    <s v="musical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3631"/>
    <x v="1"/>
    <s v="musical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3632"/>
    <x v="1"/>
    <s v="musical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3633"/>
    <x v="1"/>
    <s v="musical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3634"/>
    <x v="1"/>
    <s v="musical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3635"/>
    <x v="1"/>
    <s v="musical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3636"/>
    <x v="1"/>
    <s v="musical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3637"/>
    <x v="1"/>
    <s v="musical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3638"/>
    <x v="1"/>
    <s v="musical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3639"/>
    <x v="1"/>
    <s v="musical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3640"/>
    <x v="1"/>
    <s v="musical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3641"/>
    <x v="1"/>
    <s v="musical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3642"/>
    <x v="1"/>
    <s v="musical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3643"/>
    <x v="1"/>
    <s v="musical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3644"/>
    <x v="1"/>
    <s v="musical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3645"/>
    <x v="1"/>
    <s v="musical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3646"/>
    <x v="1"/>
    <s v="musical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3647"/>
    <x v="1"/>
    <s v="musical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3648"/>
    <x v="1"/>
    <s v="plays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3649"/>
    <x v="1"/>
    <s v="plays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3650"/>
    <x v="1"/>
    <s v="plays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3651"/>
    <x v="1"/>
    <s v="plays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3652"/>
    <x v="1"/>
    <s v="plays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3653"/>
    <x v="1"/>
    <s v="plays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3654"/>
    <x v="1"/>
    <s v="plays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3655"/>
    <x v="1"/>
    <s v="plays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3656"/>
    <x v="1"/>
    <s v="plays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3657"/>
    <x v="1"/>
    <s v="plays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3658"/>
    <x v="1"/>
    <s v="plays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3659"/>
    <x v="1"/>
    <s v="plays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3660"/>
    <x v="1"/>
    <s v="plays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3661"/>
    <x v="1"/>
    <s v="plays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3662"/>
    <x v="1"/>
    <s v="plays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3663"/>
    <x v="1"/>
    <s v="plays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3664"/>
    <x v="1"/>
    <s v="plays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3665"/>
    <x v="1"/>
    <s v="plays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3666"/>
    <x v="1"/>
    <s v="plays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3667"/>
    <x v="1"/>
    <s v="plays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3668"/>
    <x v="1"/>
    <s v="plays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3669"/>
    <x v="1"/>
    <s v="plays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3670"/>
    <x v="1"/>
    <s v="plays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3671"/>
    <x v="1"/>
    <s v="plays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3672"/>
    <x v="1"/>
    <s v="plays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3673"/>
    <x v="1"/>
    <s v="plays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3674"/>
    <x v="1"/>
    <s v="plays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3675"/>
    <x v="1"/>
    <s v="plays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3676"/>
    <x v="1"/>
    <s v="plays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3677"/>
    <x v="1"/>
    <s v="plays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3678"/>
    <x v="1"/>
    <s v="plays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3679"/>
    <x v="1"/>
    <s v="plays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3680"/>
    <x v="1"/>
    <s v="plays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3681"/>
    <x v="1"/>
    <s v="plays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3682"/>
    <x v="1"/>
    <s v="plays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3683"/>
    <x v="1"/>
    <s v="plays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3684"/>
    <x v="1"/>
    <s v="plays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3685"/>
    <x v="1"/>
    <s v="plays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3686"/>
    <x v="1"/>
    <s v="plays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3687"/>
    <x v="1"/>
    <s v="plays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3688"/>
    <x v="1"/>
    <s v="plays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3689"/>
    <x v="1"/>
    <s v="plays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3690"/>
    <x v="1"/>
    <s v="plays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3691"/>
    <x v="1"/>
    <s v="plays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3692"/>
    <x v="1"/>
    <s v="plays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3693"/>
    <x v="1"/>
    <s v="plays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3694"/>
    <x v="1"/>
    <s v="plays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3695"/>
    <x v="1"/>
    <s v="plays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3696"/>
    <x v="1"/>
    <s v="plays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3697"/>
    <x v="1"/>
    <s v="plays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3698"/>
    <x v="1"/>
    <s v="plays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3699"/>
    <x v="1"/>
    <s v="plays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3700"/>
    <x v="1"/>
    <s v="plays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3701"/>
    <x v="1"/>
    <s v="plays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3702"/>
    <x v="1"/>
    <s v="plays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3703"/>
    <x v="1"/>
    <s v="plays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3704"/>
    <x v="1"/>
    <s v="plays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3705"/>
    <x v="1"/>
    <s v="plays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3706"/>
    <x v="1"/>
    <s v="plays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3707"/>
    <x v="1"/>
    <s v="plays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3708"/>
    <x v="1"/>
    <s v="plays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3709"/>
    <x v="1"/>
    <s v="plays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3710"/>
    <x v="1"/>
    <s v="plays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3711"/>
    <x v="1"/>
    <s v="plays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3712"/>
    <x v="1"/>
    <s v="plays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3713"/>
    <x v="1"/>
    <s v="plays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3714"/>
    <x v="1"/>
    <s v="plays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3715"/>
    <x v="1"/>
    <s v="plays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3716"/>
    <x v="1"/>
    <s v="plays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3717"/>
    <x v="1"/>
    <s v="plays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3718"/>
    <x v="1"/>
    <s v="plays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3719"/>
    <x v="1"/>
    <s v="plays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3720"/>
    <x v="1"/>
    <s v="plays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3721"/>
    <x v="1"/>
    <s v="plays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3722"/>
    <x v="1"/>
    <s v="plays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3723"/>
    <x v="1"/>
    <s v="plays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3724"/>
    <x v="1"/>
    <s v="plays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3725"/>
    <x v="1"/>
    <s v="plays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3726"/>
    <x v="1"/>
    <s v="plays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3727"/>
    <x v="1"/>
    <s v="plays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3728"/>
    <x v="1"/>
    <s v="plays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3729"/>
    <x v="1"/>
    <s v="plays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3730"/>
    <x v="1"/>
    <s v="plays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3731"/>
    <x v="1"/>
    <s v="plays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3732"/>
    <x v="1"/>
    <s v="plays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3733"/>
    <x v="1"/>
    <s v="plays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3734"/>
    <x v="1"/>
    <s v="plays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3735"/>
    <x v="1"/>
    <s v="plays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3736"/>
    <x v="1"/>
    <s v="plays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3737"/>
    <x v="1"/>
    <s v="plays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3738"/>
    <x v="1"/>
    <s v="plays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3739"/>
    <x v="1"/>
    <s v="plays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3740"/>
    <x v="1"/>
    <s v="plays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3741"/>
    <x v="1"/>
    <s v="plays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3742"/>
    <x v="1"/>
    <s v="plays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3743"/>
    <x v="1"/>
    <s v="plays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3744"/>
    <x v="1"/>
    <s v="plays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3745"/>
    <x v="1"/>
    <s v="plays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3746"/>
    <x v="1"/>
    <s v="plays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3747"/>
    <x v="1"/>
    <s v="plays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3748"/>
    <x v="1"/>
    <s v="musical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3749"/>
    <x v="1"/>
    <s v="musical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3750"/>
    <x v="1"/>
    <s v="musical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3751"/>
    <x v="1"/>
    <s v="musical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3752"/>
    <x v="1"/>
    <s v="musical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3753"/>
    <x v="1"/>
    <s v="musical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3754"/>
    <x v="1"/>
    <s v="musical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3755"/>
    <x v="1"/>
    <s v="musical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3756"/>
    <x v="1"/>
    <s v="musical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3757"/>
    <x v="1"/>
    <s v="musical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3758"/>
    <x v="1"/>
    <s v="musical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3759"/>
    <x v="1"/>
    <s v="musical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3760"/>
    <x v="1"/>
    <s v="musical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3761"/>
    <x v="1"/>
    <s v="musical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3762"/>
    <x v="1"/>
    <s v="musical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3763"/>
    <x v="1"/>
    <s v="musical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3764"/>
    <x v="1"/>
    <s v="musical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3765"/>
    <x v="1"/>
    <s v="musical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3766"/>
    <x v="1"/>
    <s v="musical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3767"/>
    <x v="1"/>
    <s v="musical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3768"/>
    <x v="1"/>
    <s v="musical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3769"/>
    <x v="1"/>
    <s v="musical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3770"/>
    <x v="1"/>
    <s v="musical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3771"/>
    <x v="1"/>
    <s v="musical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3772"/>
    <x v="1"/>
    <s v="musical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3773"/>
    <x v="1"/>
    <s v="musical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3774"/>
    <x v="1"/>
    <s v="musical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3775"/>
    <x v="1"/>
    <s v="musical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3776"/>
    <x v="1"/>
    <s v="musical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3777"/>
    <x v="1"/>
    <s v="musical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3778"/>
    <x v="1"/>
    <s v="musical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3779"/>
    <x v="1"/>
    <s v="musical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3780"/>
    <x v="1"/>
    <s v="musical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3781"/>
    <x v="1"/>
    <s v="musical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3782"/>
    <x v="1"/>
    <s v="musical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3783"/>
    <x v="1"/>
    <s v="musical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3784"/>
    <x v="1"/>
    <s v="musical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3785"/>
    <x v="1"/>
    <s v="musical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3786"/>
    <x v="1"/>
    <s v="musical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3787"/>
    <x v="1"/>
    <s v="musical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3788"/>
    <x v="1"/>
    <s v="musical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3789"/>
    <x v="1"/>
    <s v="musical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3790"/>
    <x v="1"/>
    <s v="musical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3791"/>
    <x v="1"/>
    <s v="musical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3792"/>
    <x v="1"/>
    <s v="musical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3793"/>
    <x v="1"/>
    <s v="musical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3794"/>
    <x v="1"/>
    <s v="musical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3795"/>
    <x v="1"/>
    <s v="musical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3796"/>
    <x v="1"/>
    <s v="musical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3797"/>
    <x v="1"/>
    <s v="musical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3798"/>
    <x v="1"/>
    <s v="musical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3799"/>
    <x v="1"/>
    <s v="musical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3800"/>
    <x v="1"/>
    <s v="musical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3801"/>
    <x v="1"/>
    <s v="musical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3802"/>
    <x v="1"/>
    <s v="musical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3803"/>
    <x v="1"/>
    <s v="musical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3804"/>
    <x v="1"/>
    <s v="musical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3805"/>
    <x v="1"/>
    <s v="musical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3806"/>
    <x v="1"/>
    <s v="musical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3807"/>
    <x v="1"/>
    <s v="musical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3808"/>
    <x v="1"/>
    <s v="plays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3809"/>
    <x v="1"/>
    <s v="plays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3810"/>
    <x v="1"/>
    <s v="plays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3811"/>
    <x v="1"/>
    <s v="plays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3812"/>
    <x v="1"/>
    <s v="plays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3813"/>
    <x v="1"/>
    <s v="plays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3814"/>
    <x v="1"/>
    <s v="plays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3815"/>
    <x v="1"/>
    <s v="plays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3816"/>
    <x v="1"/>
    <s v="plays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3817"/>
    <x v="1"/>
    <s v="plays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3818"/>
    <x v="1"/>
    <s v="plays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3819"/>
    <x v="1"/>
    <s v="plays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3820"/>
    <x v="1"/>
    <s v="plays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3821"/>
    <x v="1"/>
    <s v="plays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3822"/>
    <x v="1"/>
    <s v="plays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3823"/>
    <x v="1"/>
    <s v="plays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3824"/>
    <x v="1"/>
    <s v="plays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3825"/>
    <x v="1"/>
    <s v="plays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3826"/>
    <x v="1"/>
    <s v="plays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3827"/>
    <x v="1"/>
    <s v="plays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3828"/>
    <x v="1"/>
    <s v="plays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3829"/>
    <x v="1"/>
    <s v="plays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3830"/>
    <x v="1"/>
    <s v="plays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3831"/>
    <x v="1"/>
    <s v="plays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3832"/>
    <x v="1"/>
    <s v="plays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3833"/>
    <x v="1"/>
    <s v="plays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3834"/>
    <x v="1"/>
    <s v="plays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3835"/>
    <x v="1"/>
    <s v="plays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3836"/>
    <x v="1"/>
    <s v="plays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3837"/>
    <x v="1"/>
    <s v="plays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3838"/>
    <x v="1"/>
    <s v="plays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3839"/>
    <x v="1"/>
    <s v="plays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3840"/>
    <x v="1"/>
    <s v="plays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3841"/>
    <x v="1"/>
    <s v="plays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3842"/>
    <x v="1"/>
    <s v="plays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3843"/>
    <x v="1"/>
    <s v="plays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3844"/>
    <x v="1"/>
    <s v="plays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3845"/>
    <x v="1"/>
    <s v="plays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3846"/>
    <x v="1"/>
    <s v="plays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3847"/>
    <x v="1"/>
    <s v="plays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3848"/>
    <x v="1"/>
    <s v="plays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3849"/>
    <x v="1"/>
    <s v="plays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3850"/>
    <x v="1"/>
    <s v="plays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3851"/>
    <x v="1"/>
    <s v="plays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3852"/>
    <x v="1"/>
    <s v="plays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3853"/>
    <x v="1"/>
    <s v="plays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3854"/>
    <x v="1"/>
    <s v="plays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3855"/>
    <x v="1"/>
    <s v="plays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3856"/>
    <x v="1"/>
    <s v="plays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3857"/>
    <x v="1"/>
    <s v="plays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3858"/>
    <x v="1"/>
    <s v="plays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3859"/>
    <x v="1"/>
    <s v="plays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3860"/>
    <x v="1"/>
    <s v="plays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3861"/>
    <x v="1"/>
    <s v="plays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3862"/>
    <x v="1"/>
    <s v="plays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3863"/>
    <x v="1"/>
    <s v="plays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3864"/>
    <x v="1"/>
    <s v="plays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3865"/>
    <x v="1"/>
    <s v="plays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3866"/>
    <x v="1"/>
    <s v="plays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3867"/>
    <x v="1"/>
    <s v="plays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3868"/>
    <x v="1"/>
    <s v="musical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3869"/>
    <x v="1"/>
    <s v="musical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3870"/>
    <x v="1"/>
    <s v="musical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3871"/>
    <x v="1"/>
    <s v="musical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3872"/>
    <x v="1"/>
    <s v="musical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3873"/>
    <x v="1"/>
    <s v="musical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3874"/>
    <x v="1"/>
    <s v="musical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3875"/>
    <x v="1"/>
    <s v="musical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3876"/>
    <x v="1"/>
    <s v="musical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3877"/>
    <x v="1"/>
    <s v="musical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3878"/>
    <x v="1"/>
    <s v="musical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3879"/>
    <x v="1"/>
    <s v="musical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3880"/>
    <x v="1"/>
    <s v="musical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3881"/>
    <x v="1"/>
    <s v="musical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3882"/>
    <x v="1"/>
    <s v="musical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3883"/>
    <x v="1"/>
    <s v="musical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3884"/>
    <x v="1"/>
    <s v="musical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3885"/>
    <x v="1"/>
    <s v="musical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3886"/>
    <x v="1"/>
    <s v="musical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3887"/>
    <x v="1"/>
    <s v="musical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3888"/>
    <x v="1"/>
    <s v="plays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3889"/>
    <x v="1"/>
    <s v="plays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3890"/>
    <x v="1"/>
    <s v="plays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3891"/>
    <x v="1"/>
    <s v="plays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3892"/>
    <x v="1"/>
    <s v="plays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3893"/>
    <x v="1"/>
    <s v="plays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3894"/>
    <x v="1"/>
    <s v="plays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3895"/>
    <x v="1"/>
    <s v="plays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3896"/>
    <x v="1"/>
    <s v="plays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3897"/>
    <x v="1"/>
    <s v="plays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3898"/>
    <x v="1"/>
    <s v="plays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3899"/>
    <x v="1"/>
    <s v="plays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3900"/>
    <x v="1"/>
    <s v="plays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3901"/>
    <x v="1"/>
    <s v="plays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3902"/>
    <x v="1"/>
    <s v="plays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3903"/>
    <x v="1"/>
    <s v="plays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3904"/>
    <x v="1"/>
    <s v="plays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3905"/>
    <x v="1"/>
    <s v="plays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3906"/>
    <x v="1"/>
    <s v="plays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3907"/>
    <x v="1"/>
    <s v="plays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3908"/>
    <x v="1"/>
    <s v="plays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3909"/>
    <x v="1"/>
    <s v="plays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3910"/>
    <x v="1"/>
    <s v="plays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3911"/>
    <x v="1"/>
    <s v="plays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3912"/>
    <x v="1"/>
    <s v="plays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3913"/>
    <x v="1"/>
    <s v="plays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3914"/>
    <x v="1"/>
    <s v="plays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3915"/>
    <x v="1"/>
    <s v="plays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3916"/>
    <x v="1"/>
    <s v="plays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3917"/>
    <x v="1"/>
    <s v="plays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3918"/>
    <x v="1"/>
    <s v="plays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3919"/>
    <x v="1"/>
    <s v="plays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3920"/>
    <x v="1"/>
    <s v="plays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3921"/>
    <x v="1"/>
    <s v="plays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3922"/>
    <x v="1"/>
    <s v="plays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3923"/>
    <x v="1"/>
    <s v="plays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3924"/>
    <x v="1"/>
    <s v="plays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3925"/>
    <x v="1"/>
    <s v="plays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3926"/>
    <x v="1"/>
    <s v="plays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3927"/>
    <x v="1"/>
    <s v="plays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3928"/>
    <x v="1"/>
    <s v="plays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3929"/>
    <x v="1"/>
    <s v="plays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3930"/>
    <x v="1"/>
    <s v="plays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3931"/>
    <x v="1"/>
    <s v="plays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3932"/>
    <x v="1"/>
    <s v="plays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3933"/>
    <x v="1"/>
    <s v="plays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3934"/>
    <x v="1"/>
    <s v="plays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3935"/>
    <x v="1"/>
    <s v="plays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3936"/>
    <x v="1"/>
    <s v="plays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3937"/>
    <x v="1"/>
    <s v="plays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3938"/>
    <x v="1"/>
    <s v="plays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3939"/>
    <x v="1"/>
    <s v="plays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3940"/>
    <x v="1"/>
    <s v="plays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3941"/>
    <x v="1"/>
    <s v="plays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3942"/>
    <x v="1"/>
    <s v="plays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3943"/>
    <x v="1"/>
    <s v="plays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3944"/>
    <x v="1"/>
    <s v="plays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3945"/>
    <x v="1"/>
    <s v="plays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3946"/>
    <x v="1"/>
    <s v="plays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3947"/>
    <x v="1"/>
    <s v="plays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3948"/>
    <x v="1"/>
    <s v="plays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3949"/>
    <x v="1"/>
    <s v="plays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3950"/>
    <x v="1"/>
    <s v="plays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3951"/>
    <x v="1"/>
    <s v="plays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3952"/>
    <x v="1"/>
    <s v="plays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3953"/>
    <x v="1"/>
    <s v="plays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3954"/>
    <x v="1"/>
    <s v="plays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3955"/>
    <x v="1"/>
    <s v="plays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3956"/>
    <x v="1"/>
    <s v="plays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3957"/>
    <x v="1"/>
    <s v="plays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3958"/>
    <x v="1"/>
    <s v="plays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3959"/>
    <x v="1"/>
    <s v="plays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3960"/>
    <x v="1"/>
    <s v="plays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3961"/>
    <x v="1"/>
    <s v="plays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3962"/>
    <x v="1"/>
    <s v="plays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3963"/>
    <x v="1"/>
    <s v="plays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3964"/>
    <x v="1"/>
    <s v="plays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3965"/>
    <x v="1"/>
    <s v="plays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3966"/>
    <x v="1"/>
    <s v="plays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3967"/>
    <x v="1"/>
    <s v="plays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3968"/>
    <x v="1"/>
    <s v="plays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3969"/>
    <x v="1"/>
    <s v="plays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3970"/>
    <x v="1"/>
    <s v="plays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3971"/>
    <x v="1"/>
    <s v="plays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3972"/>
    <x v="1"/>
    <s v="plays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3973"/>
    <x v="1"/>
    <s v="plays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3974"/>
    <x v="1"/>
    <s v="plays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3975"/>
    <x v="1"/>
    <s v="plays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3976"/>
    <x v="1"/>
    <s v="plays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3977"/>
    <x v="1"/>
    <s v="plays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3978"/>
    <x v="1"/>
    <s v="plays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3979"/>
    <x v="1"/>
    <s v="plays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3980"/>
    <x v="1"/>
    <s v="plays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3981"/>
    <x v="1"/>
    <s v="plays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3982"/>
    <x v="1"/>
    <s v="plays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3983"/>
    <x v="1"/>
    <s v="plays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3984"/>
    <x v="1"/>
    <s v="plays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3985"/>
    <x v="1"/>
    <s v="plays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3986"/>
    <x v="1"/>
    <s v="plays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3987"/>
    <x v="1"/>
    <s v="plays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3988"/>
    <x v="1"/>
    <s v="plays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3989"/>
    <x v="1"/>
    <s v="plays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3990"/>
    <x v="1"/>
    <s v="plays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3991"/>
    <x v="1"/>
    <s v="plays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3992"/>
    <x v="1"/>
    <s v="plays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3993"/>
    <x v="1"/>
    <s v="plays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3994"/>
    <x v="1"/>
    <s v="plays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3995"/>
    <x v="1"/>
    <s v="plays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3996"/>
    <x v="1"/>
    <s v="plays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3997"/>
    <x v="1"/>
    <s v="plays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3998"/>
    <x v="1"/>
    <s v="plays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3999"/>
    <x v="1"/>
    <s v="plays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4000"/>
    <x v="1"/>
    <s v="plays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4001"/>
    <x v="1"/>
    <s v="plays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4002"/>
    <x v="1"/>
    <s v="plays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4003"/>
    <x v="1"/>
    <s v="plays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4004"/>
    <x v="1"/>
    <s v="plays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4005"/>
    <x v="1"/>
    <s v="plays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4006"/>
    <x v="1"/>
    <s v="plays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4007"/>
    <x v="1"/>
    <s v="plays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4008"/>
    <x v="1"/>
    <s v="plays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4009"/>
    <x v="1"/>
    <s v="plays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4010"/>
    <x v="1"/>
    <s v="plays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4011"/>
    <x v="1"/>
    <s v="plays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4012"/>
    <x v="1"/>
    <s v="plays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4013"/>
    <x v="1"/>
    <s v="plays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4014"/>
    <x v="1"/>
    <s v="plays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4015"/>
    <x v="1"/>
    <s v="plays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4016"/>
    <x v="1"/>
    <s v="plays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4017"/>
    <x v="1"/>
    <s v="plays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4018"/>
    <x v="1"/>
    <s v="plays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4019"/>
    <x v="1"/>
    <s v="plays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4020"/>
    <x v="1"/>
    <s v="plays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4021"/>
    <x v="1"/>
    <s v="plays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4022"/>
    <x v="1"/>
    <s v="plays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4023"/>
    <x v="1"/>
    <s v="plays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4024"/>
    <x v="1"/>
    <s v="plays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4025"/>
    <x v="1"/>
    <s v="plays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4026"/>
    <x v="1"/>
    <s v="plays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4027"/>
    <x v="1"/>
    <s v="plays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4028"/>
    <x v="1"/>
    <s v="plays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4029"/>
    <x v="1"/>
    <s v="plays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4030"/>
    <x v="1"/>
    <s v="plays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4031"/>
    <x v="1"/>
    <s v="plays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4032"/>
    <x v="1"/>
    <s v="plays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4033"/>
    <x v="1"/>
    <s v="plays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4034"/>
    <x v="1"/>
    <s v="plays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4035"/>
    <x v="1"/>
    <s v="plays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4036"/>
    <x v="1"/>
    <s v="plays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4037"/>
    <x v="1"/>
    <s v="plays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4038"/>
    <x v="1"/>
    <s v="plays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4039"/>
    <x v="1"/>
    <s v="plays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4040"/>
    <x v="1"/>
    <s v="plays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4041"/>
    <x v="1"/>
    <s v="plays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4042"/>
    <x v="1"/>
    <s v="plays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4043"/>
    <x v="1"/>
    <s v="plays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4044"/>
    <x v="1"/>
    <s v="plays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4045"/>
    <x v="1"/>
    <s v="plays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4046"/>
    <x v="1"/>
    <s v="plays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4047"/>
    <x v="1"/>
    <s v="plays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4048"/>
    <x v="1"/>
    <s v="plays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4049"/>
    <x v="1"/>
    <s v="plays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4050"/>
    <x v="1"/>
    <s v="plays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4051"/>
    <x v="1"/>
    <s v="plays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4052"/>
    <x v="1"/>
    <s v="plays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4053"/>
    <x v="1"/>
    <s v="plays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4054"/>
    <x v="1"/>
    <s v="plays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4055"/>
    <x v="1"/>
    <s v="plays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4056"/>
    <x v="1"/>
    <s v="plays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4057"/>
    <x v="1"/>
    <s v="plays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4058"/>
    <x v="1"/>
    <s v="plays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4059"/>
    <x v="1"/>
    <s v="plays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4060"/>
    <x v="1"/>
    <s v="plays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4061"/>
    <x v="1"/>
    <s v="plays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4062"/>
    <x v="1"/>
    <s v="plays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4063"/>
    <x v="1"/>
    <s v="plays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4064"/>
    <x v="1"/>
    <s v="plays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4065"/>
    <x v="1"/>
    <s v="plays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4066"/>
    <x v="1"/>
    <s v="plays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4067"/>
    <x v="1"/>
    <s v="plays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4068"/>
    <x v="1"/>
    <s v="plays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4069"/>
    <x v="1"/>
    <s v="plays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4070"/>
    <x v="1"/>
    <s v="plays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4071"/>
    <x v="1"/>
    <s v="plays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4072"/>
    <x v="1"/>
    <s v="plays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4073"/>
    <x v="1"/>
    <s v="plays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4074"/>
    <x v="1"/>
    <s v="plays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4075"/>
    <x v="1"/>
    <s v="plays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4076"/>
    <x v="1"/>
    <s v="plays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4077"/>
    <x v="1"/>
    <s v="plays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4078"/>
    <x v="1"/>
    <s v="plays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4079"/>
    <x v="1"/>
    <s v="plays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4080"/>
    <x v="1"/>
    <s v="plays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4081"/>
    <x v="1"/>
    <s v="plays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4082"/>
    <x v="1"/>
    <s v="plays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4083"/>
    <x v="1"/>
    <s v="plays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4084"/>
    <x v="1"/>
    <s v="plays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4085"/>
    <x v="1"/>
    <s v="plays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4086"/>
    <x v="1"/>
    <s v="plays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4087"/>
    <x v="1"/>
    <s v="plays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4088"/>
    <x v="1"/>
    <s v="plays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4089"/>
    <x v="1"/>
    <s v="plays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4090"/>
    <x v="1"/>
    <s v="plays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4091"/>
    <x v="1"/>
    <s v="plays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4092"/>
    <x v="1"/>
    <s v="plays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4093"/>
    <x v="1"/>
    <s v="plays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4094"/>
    <x v="1"/>
    <s v="plays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4095"/>
    <x v="1"/>
    <s v="plays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4096"/>
    <x v="1"/>
    <s v="plays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4097"/>
    <x v="1"/>
    <s v="plays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4098"/>
    <x v="1"/>
    <s v="plays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4099"/>
    <x v="1"/>
    <s v="plays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4100"/>
    <x v="1"/>
    <s v="plays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4101"/>
    <x v="1"/>
    <s v="plays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4102"/>
    <x v="1"/>
    <s v="plays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4103"/>
    <x v="1"/>
    <s v="plays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4104"/>
    <x v="1"/>
    <s v="plays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4105"/>
    <x v="1"/>
    <s v="plays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4106"/>
    <x v="1"/>
    <s v="plays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4107"/>
    <x v="1"/>
    <s v="plays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4108"/>
    <x v="1"/>
    <s v="plays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4109"/>
    <x v="1"/>
    <s v="plays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4110"/>
    <x v="1"/>
    <s v="plays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4111"/>
    <x v="1"/>
    <s v="plays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4112"/>
    <x v="1"/>
    <s v="plays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4113"/>
    <x v="1"/>
    <s v="play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E83835-468E-4177-A0D2-E13D514E311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E18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 sortType="ascending">
      <items count="12">
        <item sd="0" x="0"/>
        <item sd="0" x="1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5" item="8" hier="-1"/>
    <pageField fld="17" hier="-1"/>
  </pageFields>
  <dataFields count="1">
    <dataField name="Count of outcome" fld="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1103C9-6F14-4AE6-A09E-FECCBCD49956}" name="Table1" displayName="Table1" ref="A1:H14" totalsRowCount="1" headerRowDxfId="7" dataDxfId="6" dataCellStyle="Percent">
  <autoFilter ref="A1:H13" xr:uid="{0DA30CA9-46E9-4FC6-9552-D95683266AFB}"/>
  <tableColumns count="8">
    <tableColumn id="1" xr3:uid="{9D948345-6BA2-4F39-88FA-A879D5804798}" name="Goal"/>
    <tableColumn id="2" xr3:uid="{2DBD841D-0598-4162-BD5F-3311CD7816CD}" name="Number Successful"/>
    <tableColumn id="3" xr3:uid="{5F4F8F34-A509-40CE-A69E-B123A4C5D53F}" name="Number Failed"/>
    <tableColumn id="4" xr3:uid="{5662A1DA-06CE-4E10-BF0E-F3585CF3CFFC}" name="Number Canceled"/>
    <tableColumn id="5" xr3:uid="{DEC06C67-189E-4EEE-8B72-2A9FE1A1B6F2}" name="Total Projects">
      <calculatedColumnFormula>SUM(B2:D2)</calculatedColumnFormula>
    </tableColumn>
    <tableColumn id="6" xr3:uid="{4519DD1E-5A69-463D-AA69-4F208E7F405E}" name="Percentage Successful" dataDxfId="5" totalsRowDxfId="2" dataCellStyle="Percent" totalsRowCellStyle="Percent">
      <calculatedColumnFormula>B2/E2</calculatedColumnFormula>
    </tableColumn>
    <tableColumn id="7" xr3:uid="{87CC1828-F542-4502-8B29-CA7793ADEADA}" name="Percentage Failed" dataDxfId="4" totalsRowDxfId="1" dataCellStyle="Percent" totalsRowCellStyle="Percent">
      <calculatedColumnFormula>C2/E2</calculatedColumnFormula>
    </tableColumn>
    <tableColumn id="8" xr3:uid="{BE23591D-C6E4-4376-98B0-D4862F29EF97}" name="Percentage Canceled" dataDxfId="3" totalsRowDxfId="0" dataCellStyle="Percent" totalsRowCellStyle="Percent">
      <calculatedColumnFormula>D2/E2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4115"/>
  <sheetViews>
    <sheetView zoomScale="95" zoomScaleNormal="95" workbookViewId="0">
      <selection activeCell="B1" sqref="B1"/>
    </sheetView>
  </sheetViews>
  <sheetFormatPr defaultColWidth="8.83984375" defaultRowHeight="14.4" x14ac:dyDescent="0.55000000000000004"/>
  <cols>
    <col min="2" max="2" width="38.47265625" style="3" customWidth="1"/>
    <col min="3" max="3" width="40.3125" style="3" customWidth="1"/>
    <col min="4" max="4" width="15.68359375" style="6" bestFit="1" customWidth="1"/>
    <col min="5" max="5" width="16.47265625" style="8" customWidth="1"/>
    <col min="6" max="6" width="21.3125" customWidth="1"/>
    <col min="7" max="7" width="17.83984375" customWidth="1"/>
    <col min="8" max="8" width="19.83984375" customWidth="1"/>
    <col min="9" max="9" width="19.3125" customWidth="1"/>
    <col min="10" max="10" width="17.83984375" customWidth="1"/>
    <col min="11" max="11" width="15.47265625" customWidth="1"/>
    <col min="12" max="12" width="24.47265625" customWidth="1"/>
    <col min="13" max="13" width="36.47265625" customWidth="1"/>
    <col min="14" max="14" width="41.15625" customWidth="1"/>
    <col min="15" max="15" width="36.47265625" customWidth="1"/>
    <col min="16" max="16" width="24.47265625" customWidth="1"/>
    <col min="17" max="17" width="23" customWidth="1"/>
  </cols>
  <sheetData>
    <row r="1" spans="1:18" x14ac:dyDescent="0.55000000000000004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1" t="s">
        <v>8309</v>
      </c>
      <c r="P1" s="1" t="s">
        <v>8306</v>
      </c>
      <c r="Q1" s="1" t="s">
        <v>8307</v>
      </c>
      <c r="R1" s="1" t="s">
        <v>8308</v>
      </c>
    </row>
    <row r="2" spans="1:18" ht="43.2" hidden="1" x14ac:dyDescent="0.55000000000000004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 t="shared" ref="O2:O65" si="0">(((J2/60)/60)/24)+DATE(1970,1,1)</f>
        <v>42177.007071759261</v>
      </c>
      <c r="P2" t="str">
        <f t="shared" ref="P2:P65" si="1">LEFT(N2,SEARCH("/",N2)-1)</f>
        <v>film &amp; video</v>
      </c>
      <c r="Q2" t="str">
        <f t="shared" ref="Q2:Q65" si="2">RIGHT(N2,LEN(N2)-SEARCH("/",N2))</f>
        <v>television</v>
      </c>
      <c r="R2">
        <f>YEAR(O2)</f>
        <v>2015</v>
      </c>
    </row>
    <row r="3" spans="1:18" ht="28.8" hidden="1" x14ac:dyDescent="0.55000000000000004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si="0"/>
        <v>42766.600497685184</v>
      </c>
      <c r="P3" t="str">
        <f t="shared" si="1"/>
        <v>film &amp; video</v>
      </c>
      <c r="Q3" t="str">
        <f t="shared" si="2"/>
        <v>television</v>
      </c>
      <c r="R3">
        <f t="shared" ref="R3:R66" si="3">YEAR(O3)</f>
        <v>2017</v>
      </c>
    </row>
    <row r="4" spans="1:18" ht="43.2" hidden="1" x14ac:dyDescent="0.55000000000000004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42405.702349537038</v>
      </c>
      <c r="P4" t="str">
        <f t="shared" si="1"/>
        <v>film &amp; video</v>
      </c>
      <c r="Q4" t="str">
        <f t="shared" si="2"/>
        <v>television</v>
      </c>
      <c r="R4">
        <f t="shared" si="3"/>
        <v>2016</v>
      </c>
    </row>
    <row r="5" spans="1:18" ht="28.8" hidden="1" x14ac:dyDescent="0.55000000000000004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41828.515127314815</v>
      </c>
      <c r="P5" t="str">
        <f t="shared" si="1"/>
        <v>film &amp; video</v>
      </c>
      <c r="Q5" t="str">
        <f t="shared" si="2"/>
        <v>television</v>
      </c>
      <c r="R5">
        <f t="shared" si="3"/>
        <v>2014</v>
      </c>
    </row>
    <row r="6" spans="1:18" ht="57.6" hidden="1" x14ac:dyDescent="0.55000000000000004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42327.834247685183</v>
      </c>
      <c r="P6" t="str">
        <f t="shared" si="1"/>
        <v>film &amp; video</v>
      </c>
      <c r="Q6" t="str">
        <f t="shared" si="2"/>
        <v>television</v>
      </c>
      <c r="R6">
        <f t="shared" si="3"/>
        <v>2015</v>
      </c>
    </row>
    <row r="7" spans="1:18" ht="43.2" hidden="1" x14ac:dyDescent="0.55000000000000004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42563.932951388888</v>
      </c>
      <c r="P7" t="str">
        <f t="shared" si="1"/>
        <v>film &amp; video</v>
      </c>
      <c r="Q7" t="str">
        <f t="shared" si="2"/>
        <v>television</v>
      </c>
      <c r="R7">
        <f t="shared" si="3"/>
        <v>2016</v>
      </c>
    </row>
    <row r="8" spans="1:18" ht="43.2" hidden="1" x14ac:dyDescent="0.55000000000000004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41794.072337962964</v>
      </c>
      <c r="P8" t="str">
        <f t="shared" si="1"/>
        <v>film &amp; video</v>
      </c>
      <c r="Q8" t="str">
        <f t="shared" si="2"/>
        <v>television</v>
      </c>
      <c r="R8">
        <f t="shared" si="3"/>
        <v>2014</v>
      </c>
    </row>
    <row r="9" spans="1:18" ht="43.2" hidden="1" x14ac:dyDescent="0.55000000000000004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42516.047071759262</v>
      </c>
      <c r="P9" t="str">
        <f t="shared" si="1"/>
        <v>film &amp; video</v>
      </c>
      <c r="Q9" t="str">
        <f t="shared" si="2"/>
        <v>television</v>
      </c>
      <c r="R9">
        <f t="shared" si="3"/>
        <v>2016</v>
      </c>
    </row>
    <row r="10" spans="1:18" hidden="1" x14ac:dyDescent="0.55000000000000004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42468.94458333333</v>
      </c>
      <c r="P10" t="str">
        <f t="shared" si="1"/>
        <v>film &amp; video</v>
      </c>
      <c r="Q10" t="str">
        <f t="shared" si="2"/>
        <v>television</v>
      </c>
      <c r="R10">
        <f t="shared" si="3"/>
        <v>2016</v>
      </c>
    </row>
    <row r="11" spans="1:18" ht="43.2" hidden="1" x14ac:dyDescent="0.55000000000000004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42447.103518518517</v>
      </c>
      <c r="P11" t="str">
        <f t="shared" si="1"/>
        <v>film &amp; video</v>
      </c>
      <c r="Q11" t="str">
        <f t="shared" si="2"/>
        <v>television</v>
      </c>
      <c r="R11">
        <f t="shared" si="3"/>
        <v>2016</v>
      </c>
    </row>
    <row r="12" spans="1:18" ht="43.2" hidden="1" x14ac:dyDescent="0.55000000000000004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41780.068043981482</v>
      </c>
      <c r="P12" t="str">
        <f t="shared" si="1"/>
        <v>film &amp; video</v>
      </c>
      <c r="Q12" t="str">
        <f t="shared" si="2"/>
        <v>television</v>
      </c>
      <c r="R12">
        <f t="shared" si="3"/>
        <v>2014</v>
      </c>
    </row>
    <row r="13" spans="1:18" ht="43.2" hidden="1" x14ac:dyDescent="0.55000000000000004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42572.778495370367</v>
      </c>
      <c r="P13" t="str">
        <f t="shared" si="1"/>
        <v>film &amp; video</v>
      </c>
      <c r="Q13" t="str">
        <f t="shared" si="2"/>
        <v>television</v>
      </c>
      <c r="R13">
        <f t="shared" si="3"/>
        <v>2016</v>
      </c>
    </row>
    <row r="14" spans="1:18" ht="43.2" hidden="1" x14ac:dyDescent="0.55000000000000004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41791.713252314818</v>
      </c>
      <c r="P14" t="str">
        <f t="shared" si="1"/>
        <v>film &amp; video</v>
      </c>
      <c r="Q14" t="str">
        <f t="shared" si="2"/>
        <v>television</v>
      </c>
      <c r="R14">
        <f t="shared" si="3"/>
        <v>2014</v>
      </c>
    </row>
    <row r="15" spans="1:18" ht="28.8" hidden="1" x14ac:dyDescent="0.55000000000000004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42508.677187499998</v>
      </c>
      <c r="P15" t="str">
        <f t="shared" si="1"/>
        <v>film &amp; video</v>
      </c>
      <c r="Q15" t="str">
        <f t="shared" si="2"/>
        <v>television</v>
      </c>
      <c r="R15">
        <f t="shared" si="3"/>
        <v>2016</v>
      </c>
    </row>
    <row r="16" spans="1:18" ht="28.8" hidden="1" x14ac:dyDescent="0.55000000000000004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41808.02648148148</v>
      </c>
      <c r="P16" t="str">
        <f t="shared" si="1"/>
        <v>film &amp; video</v>
      </c>
      <c r="Q16" t="str">
        <f t="shared" si="2"/>
        <v>television</v>
      </c>
      <c r="R16">
        <f t="shared" si="3"/>
        <v>2014</v>
      </c>
    </row>
    <row r="17" spans="1:18" ht="43.2" hidden="1" x14ac:dyDescent="0.55000000000000004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42256.391875000001</v>
      </c>
      <c r="P17" t="str">
        <f t="shared" si="1"/>
        <v>film &amp; video</v>
      </c>
      <c r="Q17" t="str">
        <f t="shared" si="2"/>
        <v>television</v>
      </c>
      <c r="R17">
        <f t="shared" si="3"/>
        <v>2015</v>
      </c>
    </row>
    <row r="18" spans="1:18" ht="43.2" hidden="1" x14ac:dyDescent="0.55000000000000004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41760.796423611115</v>
      </c>
      <c r="P18" t="str">
        <f t="shared" si="1"/>
        <v>film &amp; video</v>
      </c>
      <c r="Q18" t="str">
        <f t="shared" si="2"/>
        <v>television</v>
      </c>
      <c r="R18">
        <f t="shared" si="3"/>
        <v>2014</v>
      </c>
    </row>
    <row r="19" spans="1:18" ht="43.2" hidden="1" x14ac:dyDescent="0.55000000000000004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41917.731736111113</v>
      </c>
      <c r="P19" t="str">
        <f t="shared" si="1"/>
        <v>film &amp; video</v>
      </c>
      <c r="Q19" t="str">
        <f t="shared" si="2"/>
        <v>television</v>
      </c>
      <c r="R19">
        <f t="shared" si="3"/>
        <v>2014</v>
      </c>
    </row>
    <row r="20" spans="1:18" ht="43.2" hidden="1" x14ac:dyDescent="0.55000000000000004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41869.542314814818</v>
      </c>
      <c r="P20" t="str">
        <f t="shared" si="1"/>
        <v>film &amp; video</v>
      </c>
      <c r="Q20" t="str">
        <f t="shared" si="2"/>
        <v>television</v>
      </c>
      <c r="R20">
        <f t="shared" si="3"/>
        <v>2014</v>
      </c>
    </row>
    <row r="21" spans="1:18" ht="43.2" hidden="1" x14ac:dyDescent="0.55000000000000004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42175.816365740742</v>
      </c>
      <c r="P21" t="str">
        <f t="shared" si="1"/>
        <v>film &amp; video</v>
      </c>
      <c r="Q21" t="str">
        <f t="shared" si="2"/>
        <v>television</v>
      </c>
      <c r="R21">
        <f t="shared" si="3"/>
        <v>2015</v>
      </c>
    </row>
    <row r="22" spans="1:18" ht="43.2" hidden="1" x14ac:dyDescent="0.55000000000000004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42200.758240740746</v>
      </c>
      <c r="P22" t="str">
        <f t="shared" si="1"/>
        <v>film &amp; video</v>
      </c>
      <c r="Q22" t="str">
        <f t="shared" si="2"/>
        <v>television</v>
      </c>
      <c r="R22">
        <f t="shared" si="3"/>
        <v>2015</v>
      </c>
    </row>
    <row r="23" spans="1:18" ht="43.2" hidden="1" x14ac:dyDescent="0.55000000000000004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41878.627187500002</v>
      </c>
      <c r="P23" t="str">
        <f t="shared" si="1"/>
        <v>film &amp; video</v>
      </c>
      <c r="Q23" t="str">
        <f t="shared" si="2"/>
        <v>television</v>
      </c>
      <c r="R23">
        <f t="shared" si="3"/>
        <v>2014</v>
      </c>
    </row>
    <row r="24" spans="1:18" ht="28.8" hidden="1" x14ac:dyDescent="0.55000000000000004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41989.91134259259</v>
      </c>
      <c r="P24" t="str">
        <f t="shared" si="1"/>
        <v>film &amp; video</v>
      </c>
      <c r="Q24" t="str">
        <f t="shared" si="2"/>
        <v>television</v>
      </c>
      <c r="R24">
        <f t="shared" si="3"/>
        <v>2014</v>
      </c>
    </row>
    <row r="25" spans="1:18" ht="43.2" hidden="1" x14ac:dyDescent="0.55000000000000004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42097.778946759259</v>
      </c>
      <c r="P25" t="str">
        <f t="shared" si="1"/>
        <v>film &amp; video</v>
      </c>
      <c r="Q25" t="str">
        <f t="shared" si="2"/>
        <v>television</v>
      </c>
      <c r="R25">
        <f t="shared" si="3"/>
        <v>2015</v>
      </c>
    </row>
    <row r="26" spans="1:18" ht="28.8" hidden="1" x14ac:dyDescent="0.55000000000000004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42229.820173611108</v>
      </c>
      <c r="P26" t="str">
        <f t="shared" si="1"/>
        <v>film &amp; video</v>
      </c>
      <c r="Q26" t="str">
        <f t="shared" si="2"/>
        <v>television</v>
      </c>
      <c r="R26">
        <f t="shared" si="3"/>
        <v>2015</v>
      </c>
    </row>
    <row r="27" spans="1:18" ht="43.2" hidden="1" x14ac:dyDescent="0.55000000000000004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42318.025011574078</v>
      </c>
      <c r="P27" t="str">
        <f t="shared" si="1"/>
        <v>film &amp; video</v>
      </c>
      <c r="Q27" t="str">
        <f t="shared" si="2"/>
        <v>television</v>
      </c>
      <c r="R27">
        <f t="shared" si="3"/>
        <v>2015</v>
      </c>
    </row>
    <row r="28" spans="1:18" ht="43.2" hidden="1" x14ac:dyDescent="0.55000000000000004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41828.515555555554</v>
      </c>
      <c r="P28" t="str">
        <f t="shared" si="1"/>
        <v>film &amp; video</v>
      </c>
      <c r="Q28" t="str">
        <f t="shared" si="2"/>
        <v>television</v>
      </c>
      <c r="R28">
        <f t="shared" si="3"/>
        <v>2014</v>
      </c>
    </row>
    <row r="29" spans="1:18" ht="43.2" hidden="1" x14ac:dyDescent="0.55000000000000004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41929.164733796293</v>
      </c>
      <c r="P29" t="str">
        <f t="shared" si="1"/>
        <v>film &amp; video</v>
      </c>
      <c r="Q29" t="str">
        <f t="shared" si="2"/>
        <v>television</v>
      </c>
      <c r="R29">
        <f t="shared" si="3"/>
        <v>2014</v>
      </c>
    </row>
    <row r="30" spans="1:18" ht="28.8" hidden="1" x14ac:dyDescent="0.55000000000000004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42324.96393518518</v>
      </c>
      <c r="P30" t="str">
        <f t="shared" si="1"/>
        <v>film &amp; video</v>
      </c>
      <c r="Q30" t="str">
        <f t="shared" si="2"/>
        <v>television</v>
      </c>
      <c r="R30">
        <f t="shared" si="3"/>
        <v>2015</v>
      </c>
    </row>
    <row r="31" spans="1:18" ht="43.2" hidden="1" x14ac:dyDescent="0.55000000000000004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41812.67324074074</v>
      </c>
      <c r="P31" t="str">
        <f t="shared" si="1"/>
        <v>film &amp; video</v>
      </c>
      <c r="Q31" t="str">
        <f t="shared" si="2"/>
        <v>television</v>
      </c>
      <c r="R31">
        <f t="shared" si="3"/>
        <v>2014</v>
      </c>
    </row>
    <row r="32" spans="1:18" ht="43.2" hidden="1" x14ac:dyDescent="0.55000000000000004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41842.292997685188</v>
      </c>
      <c r="P32" t="str">
        <f t="shared" si="1"/>
        <v>film &amp; video</v>
      </c>
      <c r="Q32" t="str">
        <f t="shared" si="2"/>
        <v>television</v>
      </c>
      <c r="R32">
        <f t="shared" si="3"/>
        <v>2014</v>
      </c>
    </row>
    <row r="33" spans="1:18" ht="43.2" hidden="1" x14ac:dyDescent="0.55000000000000004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42376.79206018518</v>
      </c>
      <c r="P33" t="str">
        <f t="shared" si="1"/>
        <v>film &amp; video</v>
      </c>
      <c r="Q33" t="str">
        <f t="shared" si="2"/>
        <v>television</v>
      </c>
      <c r="R33">
        <f t="shared" si="3"/>
        <v>2016</v>
      </c>
    </row>
    <row r="34" spans="1:18" ht="43.2" hidden="1" x14ac:dyDescent="0.55000000000000004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42461.627511574072</v>
      </c>
      <c r="P34" t="str">
        <f t="shared" si="1"/>
        <v>film &amp; video</v>
      </c>
      <c r="Q34" t="str">
        <f t="shared" si="2"/>
        <v>television</v>
      </c>
      <c r="R34">
        <f t="shared" si="3"/>
        <v>2016</v>
      </c>
    </row>
    <row r="35" spans="1:18" ht="43.2" hidden="1" x14ac:dyDescent="0.55000000000000004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42286.660891203705</v>
      </c>
      <c r="P35" t="str">
        <f t="shared" si="1"/>
        <v>film &amp; video</v>
      </c>
      <c r="Q35" t="str">
        <f t="shared" si="2"/>
        <v>television</v>
      </c>
      <c r="R35">
        <f t="shared" si="3"/>
        <v>2015</v>
      </c>
    </row>
    <row r="36" spans="1:18" ht="43.2" hidden="1" x14ac:dyDescent="0.55000000000000004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41841.321770833332</v>
      </c>
      <c r="P36" t="str">
        <f t="shared" si="1"/>
        <v>film &amp; video</v>
      </c>
      <c r="Q36" t="str">
        <f t="shared" si="2"/>
        <v>television</v>
      </c>
      <c r="R36">
        <f t="shared" si="3"/>
        <v>2014</v>
      </c>
    </row>
    <row r="37" spans="1:18" ht="43.2" hidden="1" x14ac:dyDescent="0.55000000000000004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42098.291828703703</v>
      </c>
      <c r="P37" t="str">
        <f t="shared" si="1"/>
        <v>film &amp; video</v>
      </c>
      <c r="Q37" t="str">
        <f t="shared" si="2"/>
        <v>television</v>
      </c>
      <c r="R37">
        <f t="shared" si="3"/>
        <v>2015</v>
      </c>
    </row>
    <row r="38" spans="1:18" ht="28.8" hidden="1" x14ac:dyDescent="0.55000000000000004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42068.307002314818</v>
      </c>
      <c r="P38" t="str">
        <f t="shared" si="1"/>
        <v>film &amp; video</v>
      </c>
      <c r="Q38" t="str">
        <f t="shared" si="2"/>
        <v>television</v>
      </c>
      <c r="R38">
        <f t="shared" si="3"/>
        <v>2015</v>
      </c>
    </row>
    <row r="39" spans="1:18" ht="43.2" hidden="1" x14ac:dyDescent="0.55000000000000004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42032.693043981482</v>
      </c>
      <c r="P39" t="str">
        <f t="shared" si="1"/>
        <v>film &amp; video</v>
      </c>
      <c r="Q39" t="str">
        <f t="shared" si="2"/>
        <v>television</v>
      </c>
      <c r="R39">
        <f t="shared" si="3"/>
        <v>2015</v>
      </c>
    </row>
    <row r="40" spans="1:18" ht="43.2" hidden="1" x14ac:dyDescent="0.55000000000000004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41375.057222222218</v>
      </c>
      <c r="P40" t="str">
        <f t="shared" si="1"/>
        <v>film &amp; video</v>
      </c>
      <c r="Q40" t="str">
        <f t="shared" si="2"/>
        <v>television</v>
      </c>
      <c r="R40">
        <f t="shared" si="3"/>
        <v>2013</v>
      </c>
    </row>
    <row r="41" spans="1:18" ht="43.2" hidden="1" x14ac:dyDescent="0.55000000000000004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41754.047083333331</v>
      </c>
      <c r="P41" t="str">
        <f t="shared" si="1"/>
        <v>film &amp; video</v>
      </c>
      <c r="Q41" t="str">
        <f t="shared" si="2"/>
        <v>television</v>
      </c>
      <c r="R41">
        <f t="shared" si="3"/>
        <v>2014</v>
      </c>
    </row>
    <row r="42" spans="1:18" ht="43.2" hidden="1" x14ac:dyDescent="0.55000000000000004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41789.21398148148</v>
      </c>
      <c r="P42" t="str">
        <f t="shared" si="1"/>
        <v>film &amp; video</v>
      </c>
      <c r="Q42" t="str">
        <f t="shared" si="2"/>
        <v>television</v>
      </c>
      <c r="R42">
        <f t="shared" si="3"/>
        <v>2014</v>
      </c>
    </row>
    <row r="43" spans="1:18" ht="43.2" hidden="1" x14ac:dyDescent="0.55000000000000004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41887.568912037037</v>
      </c>
      <c r="P43" t="str">
        <f t="shared" si="1"/>
        <v>film &amp; video</v>
      </c>
      <c r="Q43" t="str">
        <f t="shared" si="2"/>
        <v>television</v>
      </c>
      <c r="R43">
        <f t="shared" si="3"/>
        <v>2014</v>
      </c>
    </row>
    <row r="44" spans="1:18" ht="43.2" hidden="1" x14ac:dyDescent="0.55000000000000004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41971.639189814814</v>
      </c>
      <c r="P44" t="str">
        <f t="shared" si="1"/>
        <v>film &amp; video</v>
      </c>
      <c r="Q44" t="str">
        <f t="shared" si="2"/>
        <v>television</v>
      </c>
      <c r="R44">
        <f t="shared" si="3"/>
        <v>2014</v>
      </c>
    </row>
    <row r="45" spans="1:18" ht="43.2" hidden="1" x14ac:dyDescent="0.55000000000000004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41802.790347222224</v>
      </c>
      <c r="P45" t="str">
        <f t="shared" si="1"/>
        <v>film &amp; video</v>
      </c>
      <c r="Q45" t="str">
        <f t="shared" si="2"/>
        <v>television</v>
      </c>
      <c r="R45">
        <f t="shared" si="3"/>
        <v>2014</v>
      </c>
    </row>
    <row r="46" spans="1:18" ht="43.2" hidden="1" x14ac:dyDescent="0.55000000000000004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41874.098807870374</v>
      </c>
      <c r="P46" t="str">
        <f t="shared" si="1"/>
        <v>film &amp; video</v>
      </c>
      <c r="Q46" t="str">
        <f t="shared" si="2"/>
        <v>television</v>
      </c>
      <c r="R46">
        <f t="shared" si="3"/>
        <v>2014</v>
      </c>
    </row>
    <row r="47" spans="1:18" ht="43.2" hidden="1" x14ac:dyDescent="0.55000000000000004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42457.623923611114</v>
      </c>
      <c r="P47" t="str">
        <f t="shared" si="1"/>
        <v>film &amp; video</v>
      </c>
      <c r="Q47" t="str">
        <f t="shared" si="2"/>
        <v>television</v>
      </c>
      <c r="R47">
        <f t="shared" si="3"/>
        <v>2016</v>
      </c>
    </row>
    <row r="48" spans="1:18" ht="43.2" hidden="1" x14ac:dyDescent="0.55000000000000004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42323.964976851858</v>
      </c>
      <c r="P48" t="str">
        <f t="shared" si="1"/>
        <v>film &amp; video</v>
      </c>
      <c r="Q48" t="str">
        <f t="shared" si="2"/>
        <v>television</v>
      </c>
      <c r="R48">
        <f t="shared" si="3"/>
        <v>2015</v>
      </c>
    </row>
    <row r="49" spans="1:18" ht="43.2" hidden="1" x14ac:dyDescent="0.55000000000000004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41932.819525462961</v>
      </c>
      <c r="P49" t="str">
        <f t="shared" si="1"/>
        <v>film &amp; video</v>
      </c>
      <c r="Q49" t="str">
        <f t="shared" si="2"/>
        <v>television</v>
      </c>
      <c r="R49">
        <f t="shared" si="3"/>
        <v>2014</v>
      </c>
    </row>
    <row r="50" spans="1:18" ht="43.2" hidden="1" x14ac:dyDescent="0.55000000000000004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42033.516898148147</v>
      </c>
      <c r="P50" t="str">
        <f t="shared" si="1"/>
        <v>film &amp; video</v>
      </c>
      <c r="Q50" t="str">
        <f t="shared" si="2"/>
        <v>television</v>
      </c>
      <c r="R50">
        <f t="shared" si="3"/>
        <v>2015</v>
      </c>
    </row>
    <row r="51" spans="1:18" hidden="1" x14ac:dyDescent="0.55000000000000004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42271.176446759258</v>
      </c>
      <c r="P51" t="str">
        <f t="shared" si="1"/>
        <v>film &amp; video</v>
      </c>
      <c r="Q51" t="str">
        <f t="shared" si="2"/>
        <v>television</v>
      </c>
      <c r="R51">
        <f t="shared" si="3"/>
        <v>2015</v>
      </c>
    </row>
    <row r="52" spans="1:18" ht="43.2" hidden="1" x14ac:dyDescent="0.55000000000000004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41995.752986111111</v>
      </c>
      <c r="P52" t="str">
        <f t="shared" si="1"/>
        <v>film &amp; video</v>
      </c>
      <c r="Q52" t="str">
        <f t="shared" si="2"/>
        <v>television</v>
      </c>
      <c r="R52">
        <f t="shared" si="3"/>
        <v>2014</v>
      </c>
    </row>
    <row r="53" spans="1:18" ht="43.2" hidden="1" x14ac:dyDescent="0.55000000000000004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42196.928668981483</v>
      </c>
      <c r="P53" t="str">
        <f t="shared" si="1"/>
        <v>film &amp; video</v>
      </c>
      <c r="Q53" t="str">
        <f t="shared" si="2"/>
        <v>television</v>
      </c>
      <c r="R53">
        <f t="shared" si="3"/>
        <v>2015</v>
      </c>
    </row>
    <row r="54" spans="1:18" ht="43.2" hidden="1" x14ac:dyDescent="0.55000000000000004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41807.701921296299</v>
      </c>
      <c r="P54" t="str">
        <f t="shared" si="1"/>
        <v>film &amp; video</v>
      </c>
      <c r="Q54" t="str">
        <f t="shared" si="2"/>
        <v>television</v>
      </c>
      <c r="R54">
        <f t="shared" si="3"/>
        <v>2014</v>
      </c>
    </row>
    <row r="55" spans="1:18" ht="28.8" hidden="1" x14ac:dyDescent="0.55000000000000004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41719.549131944441</v>
      </c>
      <c r="P55" t="str">
        <f t="shared" si="1"/>
        <v>film &amp; video</v>
      </c>
      <c r="Q55" t="str">
        <f t="shared" si="2"/>
        <v>television</v>
      </c>
      <c r="R55">
        <f t="shared" si="3"/>
        <v>2014</v>
      </c>
    </row>
    <row r="56" spans="1:18" ht="43.2" hidden="1" x14ac:dyDescent="0.55000000000000004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42333.713206018518</v>
      </c>
      <c r="P56" t="str">
        <f t="shared" si="1"/>
        <v>film &amp; video</v>
      </c>
      <c r="Q56" t="str">
        <f t="shared" si="2"/>
        <v>television</v>
      </c>
      <c r="R56">
        <f t="shared" si="3"/>
        <v>2015</v>
      </c>
    </row>
    <row r="57" spans="1:18" ht="43.2" hidden="1" x14ac:dyDescent="0.55000000000000004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42496.968935185185</v>
      </c>
      <c r="P57" t="str">
        <f t="shared" si="1"/>
        <v>film &amp; video</v>
      </c>
      <c r="Q57" t="str">
        <f t="shared" si="2"/>
        <v>television</v>
      </c>
      <c r="R57">
        <f t="shared" si="3"/>
        <v>2016</v>
      </c>
    </row>
    <row r="58" spans="1:18" ht="28.8" hidden="1" x14ac:dyDescent="0.55000000000000004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42149.548888888887</v>
      </c>
      <c r="P58" t="str">
        <f t="shared" si="1"/>
        <v>film &amp; video</v>
      </c>
      <c r="Q58" t="str">
        <f t="shared" si="2"/>
        <v>television</v>
      </c>
      <c r="R58">
        <f t="shared" si="3"/>
        <v>2015</v>
      </c>
    </row>
    <row r="59" spans="1:18" ht="43.2" hidden="1" x14ac:dyDescent="0.55000000000000004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42089.83289351852</v>
      </c>
      <c r="P59" t="str">
        <f t="shared" si="1"/>
        <v>film &amp; video</v>
      </c>
      <c r="Q59" t="str">
        <f t="shared" si="2"/>
        <v>television</v>
      </c>
      <c r="R59">
        <f t="shared" si="3"/>
        <v>2015</v>
      </c>
    </row>
    <row r="60" spans="1:18" ht="43.2" hidden="1" x14ac:dyDescent="0.55000000000000004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41932.745046296295</v>
      </c>
      <c r="P60" t="str">
        <f t="shared" si="1"/>
        <v>film &amp; video</v>
      </c>
      <c r="Q60" t="str">
        <f t="shared" si="2"/>
        <v>television</v>
      </c>
      <c r="R60">
        <f t="shared" si="3"/>
        <v>2014</v>
      </c>
    </row>
    <row r="61" spans="1:18" ht="43.2" hidden="1" x14ac:dyDescent="0.55000000000000004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42230.23583333334</v>
      </c>
      <c r="P61" t="str">
        <f t="shared" si="1"/>
        <v>film &amp; video</v>
      </c>
      <c r="Q61" t="str">
        <f t="shared" si="2"/>
        <v>television</v>
      </c>
      <c r="R61">
        <f t="shared" si="3"/>
        <v>2015</v>
      </c>
    </row>
    <row r="62" spans="1:18" ht="43.2" hidden="1" x14ac:dyDescent="0.55000000000000004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41701.901817129627</v>
      </c>
      <c r="P62" t="str">
        <f t="shared" si="1"/>
        <v>film &amp; video</v>
      </c>
      <c r="Q62" t="str">
        <f t="shared" si="2"/>
        <v>shorts</v>
      </c>
      <c r="R62">
        <f t="shared" si="3"/>
        <v>2014</v>
      </c>
    </row>
    <row r="63" spans="1:18" ht="43.2" hidden="1" x14ac:dyDescent="0.55000000000000004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41409.814317129632</v>
      </c>
      <c r="P63" t="str">
        <f t="shared" si="1"/>
        <v>film &amp; video</v>
      </c>
      <c r="Q63" t="str">
        <f t="shared" si="2"/>
        <v>shorts</v>
      </c>
      <c r="R63">
        <f t="shared" si="3"/>
        <v>2013</v>
      </c>
    </row>
    <row r="64" spans="1:18" ht="43.2" hidden="1" x14ac:dyDescent="0.55000000000000004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41311.799513888887</v>
      </c>
      <c r="P64" t="str">
        <f t="shared" si="1"/>
        <v>film &amp; video</v>
      </c>
      <c r="Q64" t="str">
        <f t="shared" si="2"/>
        <v>shorts</v>
      </c>
      <c r="R64">
        <f t="shared" si="3"/>
        <v>2013</v>
      </c>
    </row>
    <row r="65" spans="1:18" ht="43.2" hidden="1" x14ac:dyDescent="0.55000000000000004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41612.912187499998</v>
      </c>
      <c r="P65" t="str">
        <f t="shared" si="1"/>
        <v>film &amp; video</v>
      </c>
      <c r="Q65" t="str">
        <f t="shared" si="2"/>
        <v>shorts</v>
      </c>
      <c r="R65">
        <f t="shared" si="3"/>
        <v>2013</v>
      </c>
    </row>
    <row r="66" spans="1:18" ht="43.2" hidden="1" x14ac:dyDescent="0.55000000000000004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ref="O66:O129" si="4">(((J66/60)/60)/24)+DATE(1970,1,1)</f>
        <v>41433.01829861111</v>
      </c>
      <c r="P66" t="str">
        <f t="shared" ref="P66:P129" si="5">LEFT(N66,SEARCH("/",N66)-1)</f>
        <v>film &amp; video</v>
      </c>
      <c r="Q66" t="str">
        <f t="shared" ref="Q66:Q129" si="6">RIGHT(N66,LEN(N66)-SEARCH("/",N66))</f>
        <v>shorts</v>
      </c>
      <c r="R66">
        <f t="shared" si="3"/>
        <v>2013</v>
      </c>
    </row>
    <row r="67" spans="1:18" ht="28.8" hidden="1" x14ac:dyDescent="0.55000000000000004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si="4"/>
        <v>41835.821226851855</v>
      </c>
      <c r="P67" t="str">
        <f t="shared" si="5"/>
        <v>film &amp; video</v>
      </c>
      <c r="Q67" t="str">
        <f t="shared" si="6"/>
        <v>shorts</v>
      </c>
      <c r="R67">
        <f t="shared" ref="R67:R130" si="7">YEAR(O67)</f>
        <v>2014</v>
      </c>
    </row>
    <row r="68" spans="1:18" ht="28.8" hidden="1" x14ac:dyDescent="0.55000000000000004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4"/>
        <v>42539.849768518514</v>
      </c>
      <c r="P68" t="str">
        <f t="shared" si="5"/>
        <v>film &amp; video</v>
      </c>
      <c r="Q68" t="str">
        <f t="shared" si="6"/>
        <v>shorts</v>
      </c>
      <c r="R68">
        <f t="shared" si="7"/>
        <v>2016</v>
      </c>
    </row>
    <row r="69" spans="1:18" ht="43.2" hidden="1" x14ac:dyDescent="0.55000000000000004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4"/>
        <v>41075.583379629628</v>
      </c>
      <c r="P69" t="str">
        <f t="shared" si="5"/>
        <v>film &amp; video</v>
      </c>
      <c r="Q69" t="str">
        <f t="shared" si="6"/>
        <v>shorts</v>
      </c>
      <c r="R69">
        <f t="shared" si="7"/>
        <v>2012</v>
      </c>
    </row>
    <row r="70" spans="1:18" ht="57.6" hidden="1" x14ac:dyDescent="0.55000000000000004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4"/>
        <v>41663.569340277776</v>
      </c>
      <c r="P70" t="str">
        <f t="shared" si="5"/>
        <v>film &amp; video</v>
      </c>
      <c r="Q70" t="str">
        <f t="shared" si="6"/>
        <v>shorts</v>
      </c>
      <c r="R70">
        <f t="shared" si="7"/>
        <v>2014</v>
      </c>
    </row>
    <row r="71" spans="1:18" ht="43.2" hidden="1" x14ac:dyDescent="0.55000000000000004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4"/>
        <v>40786.187789351854</v>
      </c>
      <c r="P71" t="str">
        <f t="shared" si="5"/>
        <v>film &amp; video</v>
      </c>
      <c r="Q71" t="str">
        <f t="shared" si="6"/>
        <v>shorts</v>
      </c>
      <c r="R71">
        <f t="shared" si="7"/>
        <v>2011</v>
      </c>
    </row>
    <row r="72" spans="1:18" ht="43.2" hidden="1" x14ac:dyDescent="0.55000000000000004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4"/>
        <v>40730.896354166667</v>
      </c>
      <c r="P72" t="str">
        <f t="shared" si="5"/>
        <v>film &amp; video</v>
      </c>
      <c r="Q72" t="str">
        <f t="shared" si="6"/>
        <v>shorts</v>
      </c>
      <c r="R72">
        <f t="shared" si="7"/>
        <v>2011</v>
      </c>
    </row>
    <row r="73" spans="1:18" ht="43.2" hidden="1" x14ac:dyDescent="0.55000000000000004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4"/>
        <v>40997.271493055552</v>
      </c>
      <c r="P73" t="str">
        <f t="shared" si="5"/>
        <v>film &amp; video</v>
      </c>
      <c r="Q73" t="str">
        <f t="shared" si="6"/>
        <v>shorts</v>
      </c>
      <c r="R73">
        <f t="shared" si="7"/>
        <v>2012</v>
      </c>
    </row>
    <row r="74" spans="1:18" ht="43.2" hidden="1" x14ac:dyDescent="0.55000000000000004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4"/>
        <v>41208.010196759256</v>
      </c>
      <c r="P74" t="str">
        <f t="shared" si="5"/>
        <v>film &amp; video</v>
      </c>
      <c r="Q74" t="str">
        <f t="shared" si="6"/>
        <v>shorts</v>
      </c>
      <c r="R74">
        <f t="shared" si="7"/>
        <v>2012</v>
      </c>
    </row>
    <row r="75" spans="1:18" ht="43.2" hidden="1" x14ac:dyDescent="0.55000000000000004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4"/>
        <v>40587.75675925926</v>
      </c>
      <c r="P75" t="str">
        <f t="shared" si="5"/>
        <v>film &amp; video</v>
      </c>
      <c r="Q75" t="str">
        <f t="shared" si="6"/>
        <v>shorts</v>
      </c>
      <c r="R75">
        <f t="shared" si="7"/>
        <v>2011</v>
      </c>
    </row>
    <row r="76" spans="1:18" ht="43.2" hidden="1" x14ac:dyDescent="0.55000000000000004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4"/>
        <v>42360.487210648149</v>
      </c>
      <c r="P76" t="str">
        <f t="shared" si="5"/>
        <v>film &amp; video</v>
      </c>
      <c r="Q76" t="str">
        <f t="shared" si="6"/>
        <v>shorts</v>
      </c>
      <c r="R76">
        <f t="shared" si="7"/>
        <v>2015</v>
      </c>
    </row>
    <row r="77" spans="1:18" ht="43.2" hidden="1" x14ac:dyDescent="0.55000000000000004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4"/>
        <v>41357.209166666667</v>
      </c>
      <c r="P77" t="str">
        <f t="shared" si="5"/>
        <v>film &amp; video</v>
      </c>
      <c r="Q77" t="str">
        <f t="shared" si="6"/>
        <v>shorts</v>
      </c>
      <c r="R77">
        <f t="shared" si="7"/>
        <v>2013</v>
      </c>
    </row>
    <row r="78" spans="1:18" ht="43.2" hidden="1" x14ac:dyDescent="0.55000000000000004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4"/>
        <v>40844.691643518519</v>
      </c>
      <c r="P78" t="str">
        <f t="shared" si="5"/>
        <v>film &amp; video</v>
      </c>
      <c r="Q78" t="str">
        <f t="shared" si="6"/>
        <v>shorts</v>
      </c>
      <c r="R78">
        <f t="shared" si="7"/>
        <v>2011</v>
      </c>
    </row>
    <row r="79" spans="1:18" ht="43.2" hidden="1" x14ac:dyDescent="0.55000000000000004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4"/>
        <v>40997.144872685189</v>
      </c>
      <c r="P79" t="str">
        <f t="shared" si="5"/>
        <v>film &amp; video</v>
      </c>
      <c r="Q79" t="str">
        <f t="shared" si="6"/>
        <v>shorts</v>
      </c>
      <c r="R79">
        <f t="shared" si="7"/>
        <v>2012</v>
      </c>
    </row>
    <row r="80" spans="1:18" ht="86.4" hidden="1" x14ac:dyDescent="0.55000000000000004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4"/>
        <v>42604.730567129634</v>
      </c>
      <c r="P80" t="str">
        <f t="shared" si="5"/>
        <v>film &amp; video</v>
      </c>
      <c r="Q80" t="str">
        <f t="shared" si="6"/>
        <v>shorts</v>
      </c>
      <c r="R80">
        <f t="shared" si="7"/>
        <v>2016</v>
      </c>
    </row>
    <row r="81" spans="1:18" ht="43.2" hidden="1" x14ac:dyDescent="0.55000000000000004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4"/>
        <v>41724.776539351849</v>
      </c>
      <c r="P81" t="str">
        <f t="shared" si="5"/>
        <v>film &amp; video</v>
      </c>
      <c r="Q81" t="str">
        <f t="shared" si="6"/>
        <v>shorts</v>
      </c>
      <c r="R81">
        <f t="shared" si="7"/>
        <v>2014</v>
      </c>
    </row>
    <row r="82" spans="1:18" ht="43.2" hidden="1" x14ac:dyDescent="0.55000000000000004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4"/>
        <v>41583.083981481483</v>
      </c>
      <c r="P82" t="str">
        <f t="shared" si="5"/>
        <v>film &amp; video</v>
      </c>
      <c r="Q82" t="str">
        <f t="shared" si="6"/>
        <v>shorts</v>
      </c>
      <c r="R82">
        <f t="shared" si="7"/>
        <v>2013</v>
      </c>
    </row>
    <row r="83" spans="1:18" ht="43.2" hidden="1" x14ac:dyDescent="0.55000000000000004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4"/>
        <v>41100.158877314818</v>
      </c>
      <c r="P83" t="str">
        <f t="shared" si="5"/>
        <v>film &amp; video</v>
      </c>
      <c r="Q83" t="str">
        <f t="shared" si="6"/>
        <v>shorts</v>
      </c>
      <c r="R83">
        <f t="shared" si="7"/>
        <v>2012</v>
      </c>
    </row>
    <row r="84" spans="1:18" ht="43.2" hidden="1" x14ac:dyDescent="0.55000000000000004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4"/>
        <v>40795.820150462961</v>
      </c>
      <c r="P84" t="str">
        <f t="shared" si="5"/>
        <v>film &amp; video</v>
      </c>
      <c r="Q84" t="str">
        <f t="shared" si="6"/>
        <v>shorts</v>
      </c>
      <c r="R84">
        <f t="shared" si="7"/>
        <v>2011</v>
      </c>
    </row>
    <row r="85" spans="1:18" ht="43.2" hidden="1" x14ac:dyDescent="0.55000000000000004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4"/>
        <v>42042.615613425922</v>
      </c>
      <c r="P85" t="str">
        <f t="shared" si="5"/>
        <v>film &amp; video</v>
      </c>
      <c r="Q85" t="str">
        <f t="shared" si="6"/>
        <v>shorts</v>
      </c>
      <c r="R85">
        <f t="shared" si="7"/>
        <v>2015</v>
      </c>
    </row>
    <row r="86" spans="1:18" ht="43.2" hidden="1" x14ac:dyDescent="0.55000000000000004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4"/>
        <v>40648.757939814815</v>
      </c>
      <c r="P86" t="str">
        <f t="shared" si="5"/>
        <v>film &amp; video</v>
      </c>
      <c r="Q86" t="str">
        <f t="shared" si="6"/>
        <v>shorts</v>
      </c>
      <c r="R86">
        <f t="shared" si="7"/>
        <v>2011</v>
      </c>
    </row>
    <row r="87" spans="1:18" ht="43.2" hidden="1" x14ac:dyDescent="0.55000000000000004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4"/>
        <v>40779.125428240739</v>
      </c>
      <c r="P87" t="str">
        <f t="shared" si="5"/>
        <v>film &amp; video</v>
      </c>
      <c r="Q87" t="str">
        <f t="shared" si="6"/>
        <v>shorts</v>
      </c>
      <c r="R87">
        <f t="shared" si="7"/>
        <v>2011</v>
      </c>
    </row>
    <row r="88" spans="1:18" ht="43.2" hidden="1" x14ac:dyDescent="0.55000000000000004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4"/>
        <v>42291.556076388893</v>
      </c>
      <c r="P88" t="str">
        <f t="shared" si="5"/>
        <v>film &amp; video</v>
      </c>
      <c r="Q88" t="str">
        <f t="shared" si="6"/>
        <v>shorts</v>
      </c>
      <c r="R88">
        <f t="shared" si="7"/>
        <v>2015</v>
      </c>
    </row>
    <row r="89" spans="1:18" ht="43.2" hidden="1" x14ac:dyDescent="0.55000000000000004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4"/>
        <v>40322.53938657407</v>
      </c>
      <c r="P89" t="str">
        <f t="shared" si="5"/>
        <v>film &amp; video</v>
      </c>
      <c r="Q89" t="str">
        <f t="shared" si="6"/>
        <v>shorts</v>
      </c>
      <c r="R89">
        <f t="shared" si="7"/>
        <v>2010</v>
      </c>
    </row>
    <row r="90" spans="1:18" ht="43.2" hidden="1" x14ac:dyDescent="0.55000000000000004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4"/>
        <v>41786.65892361111</v>
      </c>
      <c r="P90" t="str">
        <f t="shared" si="5"/>
        <v>film &amp; video</v>
      </c>
      <c r="Q90" t="str">
        <f t="shared" si="6"/>
        <v>shorts</v>
      </c>
      <c r="R90">
        <f t="shared" si="7"/>
        <v>2014</v>
      </c>
    </row>
    <row r="91" spans="1:18" ht="43.2" hidden="1" x14ac:dyDescent="0.55000000000000004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4"/>
        <v>41402.752222222225</v>
      </c>
      <c r="P91" t="str">
        <f t="shared" si="5"/>
        <v>film &amp; video</v>
      </c>
      <c r="Q91" t="str">
        <f t="shared" si="6"/>
        <v>shorts</v>
      </c>
      <c r="R91">
        <f t="shared" si="7"/>
        <v>2013</v>
      </c>
    </row>
    <row r="92" spans="1:18" ht="28.8" hidden="1" x14ac:dyDescent="0.55000000000000004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4"/>
        <v>40706.297442129631</v>
      </c>
      <c r="P92" t="str">
        <f t="shared" si="5"/>
        <v>film &amp; video</v>
      </c>
      <c r="Q92" t="str">
        <f t="shared" si="6"/>
        <v>shorts</v>
      </c>
      <c r="R92">
        <f t="shared" si="7"/>
        <v>2011</v>
      </c>
    </row>
    <row r="93" spans="1:18" ht="43.2" hidden="1" x14ac:dyDescent="0.55000000000000004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4"/>
        <v>40619.402361111112</v>
      </c>
      <c r="P93" t="str">
        <f t="shared" si="5"/>
        <v>film &amp; video</v>
      </c>
      <c r="Q93" t="str">
        <f t="shared" si="6"/>
        <v>shorts</v>
      </c>
      <c r="R93">
        <f t="shared" si="7"/>
        <v>2011</v>
      </c>
    </row>
    <row r="94" spans="1:18" ht="43.2" hidden="1" x14ac:dyDescent="0.55000000000000004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4"/>
        <v>42721.198877314819</v>
      </c>
      <c r="P94" t="str">
        <f t="shared" si="5"/>
        <v>film &amp; video</v>
      </c>
      <c r="Q94" t="str">
        <f t="shared" si="6"/>
        <v>shorts</v>
      </c>
      <c r="R94">
        <f t="shared" si="7"/>
        <v>2016</v>
      </c>
    </row>
    <row r="95" spans="1:18" ht="43.2" hidden="1" x14ac:dyDescent="0.55000000000000004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4"/>
        <v>41065.858067129629</v>
      </c>
      <c r="P95" t="str">
        <f t="shared" si="5"/>
        <v>film &amp; video</v>
      </c>
      <c r="Q95" t="str">
        <f t="shared" si="6"/>
        <v>shorts</v>
      </c>
      <c r="R95">
        <f t="shared" si="7"/>
        <v>2012</v>
      </c>
    </row>
    <row r="96" spans="1:18" ht="43.2" hidden="1" x14ac:dyDescent="0.55000000000000004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4"/>
        <v>41716.717847222222</v>
      </c>
      <c r="P96" t="str">
        <f t="shared" si="5"/>
        <v>film &amp; video</v>
      </c>
      <c r="Q96" t="str">
        <f t="shared" si="6"/>
        <v>shorts</v>
      </c>
      <c r="R96">
        <f t="shared" si="7"/>
        <v>2014</v>
      </c>
    </row>
    <row r="97" spans="1:18" ht="43.2" hidden="1" x14ac:dyDescent="0.55000000000000004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4"/>
        <v>40935.005104166667</v>
      </c>
      <c r="P97" t="str">
        <f t="shared" si="5"/>
        <v>film &amp; video</v>
      </c>
      <c r="Q97" t="str">
        <f t="shared" si="6"/>
        <v>shorts</v>
      </c>
      <c r="R97">
        <f t="shared" si="7"/>
        <v>2012</v>
      </c>
    </row>
    <row r="98" spans="1:18" ht="43.2" hidden="1" x14ac:dyDescent="0.55000000000000004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4"/>
        <v>40324.662511574075</v>
      </c>
      <c r="P98" t="str">
        <f t="shared" si="5"/>
        <v>film &amp; video</v>
      </c>
      <c r="Q98" t="str">
        <f t="shared" si="6"/>
        <v>shorts</v>
      </c>
      <c r="R98">
        <f t="shared" si="7"/>
        <v>2010</v>
      </c>
    </row>
    <row r="99" spans="1:18" ht="43.2" hidden="1" x14ac:dyDescent="0.55000000000000004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4"/>
        <v>40706.135208333333</v>
      </c>
      <c r="P99" t="str">
        <f t="shared" si="5"/>
        <v>film &amp; video</v>
      </c>
      <c r="Q99" t="str">
        <f t="shared" si="6"/>
        <v>shorts</v>
      </c>
      <c r="R99">
        <f t="shared" si="7"/>
        <v>2011</v>
      </c>
    </row>
    <row r="100" spans="1:18" ht="43.2" hidden="1" x14ac:dyDescent="0.55000000000000004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4"/>
        <v>41214.79483796296</v>
      </c>
      <c r="P100" t="str">
        <f t="shared" si="5"/>
        <v>film &amp; video</v>
      </c>
      <c r="Q100" t="str">
        <f t="shared" si="6"/>
        <v>shorts</v>
      </c>
      <c r="R100">
        <f t="shared" si="7"/>
        <v>2012</v>
      </c>
    </row>
    <row r="101" spans="1:18" ht="28.8" hidden="1" x14ac:dyDescent="0.55000000000000004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4"/>
        <v>41631.902766203704</v>
      </c>
      <c r="P101" t="str">
        <f t="shared" si="5"/>
        <v>film &amp; video</v>
      </c>
      <c r="Q101" t="str">
        <f t="shared" si="6"/>
        <v>shorts</v>
      </c>
      <c r="R101">
        <f t="shared" si="7"/>
        <v>2013</v>
      </c>
    </row>
    <row r="102" spans="1:18" ht="43.2" hidden="1" x14ac:dyDescent="0.55000000000000004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4"/>
        <v>41197.753310185188</v>
      </c>
      <c r="P102" t="str">
        <f t="shared" si="5"/>
        <v>film &amp; video</v>
      </c>
      <c r="Q102" t="str">
        <f t="shared" si="6"/>
        <v>shorts</v>
      </c>
      <c r="R102">
        <f t="shared" si="7"/>
        <v>2012</v>
      </c>
    </row>
    <row r="103" spans="1:18" ht="43.2" hidden="1" x14ac:dyDescent="0.55000000000000004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4"/>
        <v>41274.776736111111</v>
      </c>
      <c r="P103" t="str">
        <f t="shared" si="5"/>
        <v>film &amp; video</v>
      </c>
      <c r="Q103" t="str">
        <f t="shared" si="6"/>
        <v>shorts</v>
      </c>
      <c r="R103">
        <f t="shared" si="7"/>
        <v>2012</v>
      </c>
    </row>
    <row r="104" spans="1:18" ht="43.2" hidden="1" x14ac:dyDescent="0.55000000000000004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4"/>
        <v>40505.131168981483</v>
      </c>
      <c r="P104" t="str">
        <f t="shared" si="5"/>
        <v>film &amp; video</v>
      </c>
      <c r="Q104" t="str">
        <f t="shared" si="6"/>
        <v>shorts</v>
      </c>
      <c r="R104">
        <f t="shared" si="7"/>
        <v>2010</v>
      </c>
    </row>
    <row r="105" spans="1:18" ht="28.8" hidden="1" x14ac:dyDescent="0.55000000000000004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4"/>
        <v>41682.805902777778</v>
      </c>
      <c r="P105" t="str">
        <f t="shared" si="5"/>
        <v>film &amp; video</v>
      </c>
      <c r="Q105" t="str">
        <f t="shared" si="6"/>
        <v>shorts</v>
      </c>
      <c r="R105">
        <f t="shared" si="7"/>
        <v>2014</v>
      </c>
    </row>
    <row r="106" spans="1:18" ht="28.8" hidden="1" x14ac:dyDescent="0.55000000000000004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4"/>
        <v>40612.695208333331</v>
      </c>
      <c r="P106" t="str">
        <f t="shared" si="5"/>
        <v>film &amp; video</v>
      </c>
      <c r="Q106" t="str">
        <f t="shared" si="6"/>
        <v>shorts</v>
      </c>
      <c r="R106">
        <f t="shared" si="7"/>
        <v>2011</v>
      </c>
    </row>
    <row r="107" spans="1:18" ht="43.2" hidden="1" x14ac:dyDescent="0.55000000000000004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4"/>
        <v>42485.724768518514</v>
      </c>
      <c r="P107" t="str">
        <f t="shared" si="5"/>
        <v>film &amp; video</v>
      </c>
      <c r="Q107" t="str">
        <f t="shared" si="6"/>
        <v>shorts</v>
      </c>
      <c r="R107">
        <f t="shared" si="7"/>
        <v>2016</v>
      </c>
    </row>
    <row r="108" spans="1:18" hidden="1" x14ac:dyDescent="0.55000000000000004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4"/>
        <v>40987.776631944449</v>
      </c>
      <c r="P108" t="str">
        <f t="shared" si="5"/>
        <v>film &amp; video</v>
      </c>
      <c r="Q108" t="str">
        <f t="shared" si="6"/>
        <v>shorts</v>
      </c>
      <c r="R108">
        <f t="shared" si="7"/>
        <v>2012</v>
      </c>
    </row>
    <row r="109" spans="1:18" ht="43.2" hidden="1" x14ac:dyDescent="0.55000000000000004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4"/>
        <v>40635.982488425929</v>
      </c>
      <c r="P109" t="str">
        <f t="shared" si="5"/>
        <v>film &amp; video</v>
      </c>
      <c r="Q109" t="str">
        <f t="shared" si="6"/>
        <v>shorts</v>
      </c>
      <c r="R109">
        <f t="shared" si="7"/>
        <v>2011</v>
      </c>
    </row>
    <row r="110" spans="1:18" ht="43.2" hidden="1" x14ac:dyDescent="0.55000000000000004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4"/>
        <v>41365.613078703704</v>
      </c>
      <c r="P110" t="str">
        <f t="shared" si="5"/>
        <v>film &amp; video</v>
      </c>
      <c r="Q110" t="str">
        <f t="shared" si="6"/>
        <v>shorts</v>
      </c>
      <c r="R110">
        <f t="shared" si="7"/>
        <v>2013</v>
      </c>
    </row>
    <row r="111" spans="1:18" ht="43.2" hidden="1" x14ac:dyDescent="0.55000000000000004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4"/>
        <v>40570.025810185187</v>
      </c>
      <c r="P111" t="str">
        <f t="shared" si="5"/>
        <v>film &amp; video</v>
      </c>
      <c r="Q111" t="str">
        <f t="shared" si="6"/>
        <v>shorts</v>
      </c>
      <c r="R111">
        <f t="shared" si="7"/>
        <v>2011</v>
      </c>
    </row>
    <row r="112" spans="1:18" ht="43.2" hidden="1" x14ac:dyDescent="0.55000000000000004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4"/>
        <v>41557.949687500004</v>
      </c>
      <c r="P112" t="str">
        <f t="shared" si="5"/>
        <v>film &amp; video</v>
      </c>
      <c r="Q112" t="str">
        <f t="shared" si="6"/>
        <v>shorts</v>
      </c>
      <c r="R112">
        <f t="shared" si="7"/>
        <v>2013</v>
      </c>
    </row>
    <row r="113" spans="1:18" ht="43.2" hidden="1" x14ac:dyDescent="0.55000000000000004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4"/>
        <v>42125.333182870367</v>
      </c>
      <c r="P113" t="str">
        <f t="shared" si="5"/>
        <v>film &amp; video</v>
      </c>
      <c r="Q113" t="str">
        <f t="shared" si="6"/>
        <v>shorts</v>
      </c>
      <c r="R113">
        <f t="shared" si="7"/>
        <v>2015</v>
      </c>
    </row>
    <row r="114" spans="1:18" ht="43.2" hidden="1" x14ac:dyDescent="0.55000000000000004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4"/>
        <v>41718.043032407404</v>
      </c>
      <c r="P114" t="str">
        <f t="shared" si="5"/>
        <v>film &amp; video</v>
      </c>
      <c r="Q114" t="str">
        <f t="shared" si="6"/>
        <v>shorts</v>
      </c>
      <c r="R114">
        <f t="shared" si="7"/>
        <v>2014</v>
      </c>
    </row>
    <row r="115" spans="1:18" ht="28.8" hidden="1" x14ac:dyDescent="0.55000000000000004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4"/>
        <v>40753.758425925924</v>
      </c>
      <c r="P115" t="str">
        <f t="shared" si="5"/>
        <v>film &amp; video</v>
      </c>
      <c r="Q115" t="str">
        <f t="shared" si="6"/>
        <v>shorts</v>
      </c>
      <c r="R115">
        <f t="shared" si="7"/>
        <v>2011</v>
      </c>
    </row>
    <row r="116" spans="1:18" ht="43.2" hidden="1" x14ac:dyDescent="0.55000000000000004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4"/>
        <v>40861.27416666667</v>
      </c>
      <c r="P116" t="str">
        <f t="shared" si="5"/>
        <v>film &amp; video</v>
      </c>
      <c r="Q116" t="str">
        <f t="shared" si="6"/>
        <v>shorts</v>
      </c>
      <c r="R116">
        <f t="shared" si="7"/>
        <v>2011</v>
      </c>
    </row>
    <row r="117" spans="1:18" hidden="1" x14ac:dyDescent="0.55000000000000004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4"/>
        <v>40918.738935185182</v>
      </c>
      <c r="P117" t="str">
        <f t="shared" si="5"/>
        <v>film &amp; video</v>
      </c>
      <c r="Q117" t="str">
        <f t="shared" si="6"/>
        <v>shorts</v>
      </c>
      <c r="R117">
        <f t="shared" si="7"/>
        <v>2012</v>
      </c>
    </row>
    <row r="118" spans="1:18" ht="43.2" hidden="1" x14ac:dyDescent="0.55000000000000004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4"/>
        <v>40595.497164351851</v>
      </c>
      <c r="P118" t="str">
        <f t="shared" si="5"/>
        <v>film &amp; video</v>
      </c>
      <c r="Q118" t="str">
        <f t="shared" si="6"/>
        <v>shorts</v>
      </c>
      <c r="R118">
        <f t="shared" si="7"/>
        <v>2011</v>
      </c>
    </row>
    <row r="119" spans="1:18" ht="43.2" hidden="1" x14ac:dyDescent="0.55000000000000004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4"/>
        <v>40248.834999999999</v>
      </c>
      <c r="P119" t="str">
        <f t="shared" si="5"/>
        <v>film &amp; video</v>
      </c>
      <c r="Q119" t="str">
        <f t="shared" si="6"/>
        <v>shorts</v>
      </c>
      <c r="R119">
        <f t="shared" si="7"/>
        <v>2010</v>
      </c>
    </row>
    <row r="120" spans="1:18" ht="28.8" hidden="1" x14ac:dyDescent="0.55000000000000004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4"/>
        <v>40723.053657407407</v>
      </c>
      <c r="P120" t="str">
        <f t="shared" si="5"/>
        <v>film &amp; video</v>
      </c>
      <c r="Q120" t="str">
        <f t="shared" si="6"/>
        <v>shorts</v>
      </c>
      <c r="R120">
        <f t="shared" si="7"/>
        <v>2011</v>
      </c>
    </row>
    <row r="121" spans="1:18" ht="43.2" hidden="1" x14ac:dyDescent="0.55000000000000004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4"/>
        <v>40739.069282407407</v>
      </c>
      <c r="P121" t="str">
        <f t="shared" si="5"/>
        <v>film &amp; video</v>
      </c>
      <c r="Q121" t="str">
        <f t="shared" si="6"/>
        <v>shorts</v>
      </c>
      <c r="R121">
        <f t="shared" si="7"/>
        <v>2011</v>
      </c>
    </row>
    <row r="122" spans="1:18" ht="43.2" hidden="1" x14ac:dyDescent="0.55000000000000004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4"/>
        <v>42616.049849537041</v>
      </c>
      <c r="P122" t="str">
        <f t="shared" si="5"/>
        <v>film &amp; video</v>
      </c>
      <c r="Q122" t="str">
        <f t="shared" si="6"/>
        <v>science fiction</v>
      </c>
      <c r="R122">
        <f t="shared" si="7"/>
        <v>2016</v>
      </c>
    </row>
    <row r="123" spans="1:18" ht="43.2" hidden="1" x14ac:dyDescent="0.55000000000000004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4"/>
        <v>42096.704976851848</v>
      </c>
      <c r="P123" t="str">
        <f t="shared" si="5"/>
        <v>film &amp; video</v>
      </c>
      <c r="Q123" t="str">
        <f t="shared" si="6"/>
        <v>science fiction</v>
      </c>
      <c r="R123">
        <f t="shared" si="7"/>
        <v>2015</v>
      </c>
    </row>
    <row r="124" spans="1:18" ht="28.8" hidden="1" x14ac:dyDescent="0.55000000000000004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4"/>
        <v>42593.431793981479</v>
      </c>
      <c r="P124" t="str">
        <f t="shared" si="5"/>
        <v>film &amp; video</v>
      </c>
      <c r="Q124" t="str">
        <f t="shared" si="6"/>
        <v>science fiction</v>
      </c>
      <c r="R124">
        <f t="shared" si="7"/>
        <v>2016</v>
      </c>
    </row>
    <row r="125" spans="1:18" ht="43.2" hidden="1" x14ac:dyDescent="0.55000000000000004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4"/>
        <v>41904.781990740739</v>
      </c>
      <c r="P125" t="str">
        <f t="shared" si="5"/>
        <v>film &amp; video</v>
      </c>
      <c r="Q125" t="str">
        <f t="shared" si="6"/>
        <v>science fiction</v>
      </c>
      <c r="R125">
        <f t="shared" si="7"/>
        <v>2014</v>
      </c>
    </row>
    <row r="126" spans="1:18" ht="43.2" hidden="1" x14ac:dyDescent="0.55000000000000004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4"/>
        <v>42114.928726851853</v>
      </c>
      <c r="P126" t="str">
        <f t="shared" si="5"/>
        <v>film &amp; video</v>
      </c>
      <c r="Q126" t="str">
        <f t="shared" si="6"/>
        <v>science fiction</v>
      </c>
      <c r="R126">
        <f t="shared" si="7"/>
        <v>2015</v>
      </c>
    </row>
    <row r="127" spans="1:18" ht="43.2" hidden="1" x14ac:dyDescent="0.55000000000000004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4"/>
        <v>42709.993981481486</v>
      </c>
      <c r="P127" t="str">
        <f t="shared" si="5"/>
        <v>film &amp; video</v>
      </c>
      <c r="Q127" t="str">
        <f t="shared" si="6"/>
        <v>science fiction</v>
      </c>
      <c r="R127">
        <f t="shared" si="7"/>
        <v>2016</v>
      </c>
    </row>
    <row r="128" spans="1:18" ht="43.2" hidden="1" x14ac:dyDescent="0.55000000000000004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4"/>
        <v>42135.589548611111</v>
      </c>
      <c r="P128" t="str">
        <f t="shared" si="5"/>
        <v>film &amp; video</v>
      </c>
      <c r="Q128" t="str">
        <f t="shared" si="6"/>
        <v>science fiction</v>
      </c>
      <c r="R128">
        <f t="shared" si="7"/>
        <v>2015</v>
      </c>
    </row>
    <row r="129" spans="1:18" ht="43.2" hidden="1" x14ac:dyDescent="0.55000000000000004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4"/>
        <v>42067.62431712963</v>
      </c>
      <c r="P129" t="str">
        <f t="shared" si="5"/>
        <v>film &amp; video</v>
      </c>
      <c r="Q129" t="str">
        <f t="shared" si="6"/>
        <v>science fiction</v>
      </c>
      <c r="R129">
        <f t="shared" si="7"/>
        <v>2015</v>
      </c>
    </row>
    <row r="130" spans="1:18" ht="28.8" hidden="1" x14ac:dyDescent="0.55000000000000004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ref="O130:O193" si="8">(((J130/60)/60)/24)+DATE(1970,1,1)</f>
        <v>42628.22792824074</v>
      </c>
      <c r="P130" t="str">
        <f t="shared" ref="P130:P193" si="9">LEFT(N130,SEARCH("/",N130)-1)</f>
        <v>film &amp; video</v>
      </c>
      <c r="Q130" t="str">
        <f t="shared" ref="Q130:Q193" si="10">RIGHT(N130,LEN(N130)-SEARCH("/",N130))</f>
        <v>science fiction</v>
      </c>
      <c r="R130">
        <f t="shared" si="7"/>
        <v>2016</v>
      </c>
    </row>
    <row r="131" spans="1:18" ht="43.2" hidden="1" x14ac:dyDescent="0.55000000000000004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si="8"/>
        <v>41882.937303240738</v>
      </c>
      <c r="P131" t="str">
        <f t="shared" si="9"/>
        <v>film &amp; video</v>
      </c>
      <c r="Q131" t="str">
        <f t="shared" si="10"/>
        <v>science fiction</v>
      </c>
      <c r="R131">
        <f t="shared" ref="R131:R194" si="11">YEAR(O131)</f>
        <v>2014</v>
      </c>
    </row>
    <row r="132" spans="1:18" ht="43.2" hidden="1" x14ac:dyDescent="0.55000000000000004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8"/>
        <v>41778.915416666663</v>
      </c>
      <c r="P132" t="str">
        <f t="shared" si="9"/>
        <v>film &amp; video</v>
      </c>
      <c r="Q132" t="str">
        <f t="shared" si="10"/>
        <v>science fiction</v>
      </c>
      <c r="R132">
        <f t="shared" si="11"/>
        <v>2014</v>
      </c>
    </row>
    <row r="133" spans="1:18" hidden="1" x14ac:dyDescent="0.55000000000000004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8"/>
        <v>42541.837511574078</v>
      </c>
      <c r="P133" t="str">
        <f t="shared" si="9"/>
        <v>film &amp; video</v>
      </c>
      <c r="Q133" t="str">
        <f t="shared" si="10"/>
        <v>science fiction</v>
      </c>
      <c r="R133">
        <f t="shared" si="11"/>
        <v>2016</v>
      </c>
    </row>
    <row r="134" spans="1:18" ht="43.2" hidden="1" x14ac:dyDescent="0.55000000000000004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8"/>
        <v>41905.812581018516</v>
      </c>
      <c r="P134" t="str">
        <f t="shared" si="9"/>
        <v>film &amp; video</v>
      </c>
      <c r="Q134" t="str">
        <f t="shared" si="10"/>
        <v>science fiction</v>
      </c>
      <c r="R134">
        <f t="shared" si="11"/>
        <v>2014</v>
      </c>
    </row>
    <row r="135" spans="1:18" ht="28.8" hidden="1" x14ac:dyDescent="0.55000000000000004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8"/>
        <v>42491.80768518518</v>
      </c>
      <c r="P135" t="str">
        <f t="shared" si="9"/>
        <v>film &amp; video</v>
      </c>
      <c r="Q135" t="str">
        <f t="shared" si="10"/>
        <v>science fiction</v>
      </c>
      <c r="R135">
        <f t="shared" si="11"/>
        <v>2016</v>
      </c>
    </row>
    <row r="136" spans="1:18" ht="28.8" hidden="1" x14ac:dyDescent="0.55000000000000004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8"/>
        <v>42221.909930555557</v>
      </c>
      <c r="P136" t="str">
        <f t="shared" si="9"/>
        <v>film &amp; video</v>
      </c>
      <c r="Q136" t="str">
        <f t="shared" si="10"/>
        <v>science fiction</v>
      </c>
      <c r="R136">
        <f t="shared" si="11"/>
        <v>2015</v>
      </c>
    </row>
    <row r="137" spans="1:18" ht="43.2" hidden="1" x14ac:dyDescent="0.55000000000000004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8"/>
        <v>41788.381909722222</v>
      </c>
      <c r="P137" t="str">
        <f t="shared" si="9"/>
        <v>film &amp; video</v>
      </c>
      <c r="Q137" t="str">
        <f t="shared" si="10"/>
        <v>science fiction</v>
      </c>
      <c r="R137">
        <f t="shared" si="11"/>
        <v>2014</v>
      </c>
    </row>
    <row r="138" spans="1:18" ht="43.2" hidden="1" x14ac:dyDescent="0.55000000000000004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8"/>
        <v>42096.410115740742</v>
      </c>
      <c r="P138" t="str">
        <f t="shared" si="9"/>
        <v>film &amp; video</v>
      </c>
      <c r="Q138" t="str">
        <f t="shared" si="10"/>
        <v>science fiction</v>
      </c>
      <c r="R138">
        <f t="shared" si="11"/>
        <v>2015</v>
      </c>
    </row>
    <row r="139" spans="1:18" ht="43.2" hidden="1" x14ac:dyDescent="0.55000000000000004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8"/>
        <v>42239.573993055557</v>
      </c>
      <c r="P139" t="str">
        <f t="shared" si="9"/>
        <v>film &amp; video</v>
      </c>
      <c r="Q139" t="str">
        <f t="shared" si="10"/>
        <v>science fiction</v>
      </c>
      <c r="R139">
        <f t="shared" si="11"/>
        <v>2015</v>
      </c>
    </row>
    <row r="140" spans="1:18" ht="43.2" hidden="1" x14ac:dyDescent="0.55000000000000004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8"/>
        <v>42186.257418981477</v>
      </c>
      <c r="P140" t="str">
        <f t="shared" si="9"/>
        <v>film &amp; video</v>
      </c>
      <c r="Q140" t="str">
        <f t="shared" si="10"/>
        <v>science fiction</v>
      </c>
      <c r="R140">
        <f t="shared" si="11"/>
        <v>2015</v>
      </c>
    </row>
    <row r="141" spans="1:18" ht="43.2" hidden="1" x14ac:dyDescent="0.55000000000000004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8"/>
        <v>42187.920972222222</v>
      </c>
      <c r="P141" t="str">
        <f t="shared" si="9"/>
        <v>film &amp; video</v>
      </c>
      <c r="Q141" t="str">
        <f t="shared" si="10"/>
        <v>science fiction</v>
      </c>
      <c r="R141">
        <f t="shared" si="11"/>
        <v>2015</v>
      </c>
    </row>
    <row r="142" spans="1:18" ht="43.2" hidden="1" x14ac:dyDescent="0.55000000000000004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8"/>
        <v>42053.198287037041</v>
      </c>
      <c r="P142" t="str">
        <f t="shared" si="9"/>
        <v>film &amp; video</v>
      </c>
      <c r="Q142" t="str">
        <f t="shared" si="10"/>
        <v>science fiction</v>
      </c>
      <c r="R142">
        <f t="shared" si="11"/>
        <v>2015</v>
      </c>
    </row>
    <row r="143" spans="1:18" ht="43.2" hidden="1" x14ac:dyDescent="0.55000000000000004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8"/>
        <v>42110.153043981481</v>
      </c>
      <c r="P143" t="str">
        <f t="shared" si="9"/>
        <v>film &amp; video</v>
      </c>
      <c r="Q143" t="str">
        <f t="shared" si="10"/>
        <v>science fiction</v>
      </c>
      <c r="R143">
        <f t="shared" si="11"/>
        <v>2015</v>
      </c>
    </row>
    <row r="144" spans="1:18" ht="43.2" hidden="1" x14ac:dyDescent="0.55000000000000004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8"/>
        <v>41938.893263888887</v>
      </c>
      <c r="P144" t="str">
        <f t="shared" si="9"/>
        <v>film &amp; video</v>
      </c>
      <c r="Q144" t="str">
        <f t="shared" si="10"/>
        <v>science fiction</v>
      </c>
      <c r="R144">
        <f t="shared" si="11"/>
        <v>2014</v>
      </c>
    </row>
    <row r="145" spans="1:18" ht="43.2" hidden="1" x14ac:dyDescent="0.55000000000000004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8"/>
        <v>42559.064143518524</v>
      </c>
      <c r="P145" t="str">
        <f t="shared" si="9"/>
        <v>film &amp; video</v>
      </c>
      <c r="Q145" t="str">
        <f t="shared" si="10"/>
        <v>science fiction</v>
      </c>
      <c r="R145">
        <f t="shared" si="11"/>
        <v>2016</v>
      </c>
    </row>
    <row r="146" spans="1:18" ht="43.2" hidden="1" x14ac:dyDescent="0.55000000000000004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8"/>
        <v>42047.762407407412</v>
      </c>
      <c r="P146" t="str">
        <f t="shared" si="9"/>
        <v>film &amp; video</v>
      </c>
      <c r="Q146" t="str">
        <f t="shared" si="10"/>
        <v>science fiction</v>
      </c>
      <c r="R146">
        <f t="shared" si="11"/>
        <v>2015</v>
      </c>
    </row>
    <row r="147" spans="1:18" ht="43.2" hidden="1" x14ac:dyDescent="0.55000000000000004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8"/>
        <v>42200.542268518519</v>
      </c>
      <c r="P147" t="str">
        <f t="shared" si="9"/>
        <v>film &amp; video</v>
      </c>
      <c r="Q147" t="str">
        <f t="shared" si="10"/>
        <v>science fiction</v>
      </c>
      <c r="R147">
        <f t="shared" si="11"/>
        <v>2015</v>
      </c>
    </row>
    <row r="148" spans="1:18" ht="43.2" hidden="1" x14ac:dyDescent="0.55000000000000004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8"/>
        <v>42693.016180555554</v>
      </c>
      <c r="P148" t="str">
        <f t="shared" si="9"/>
        <v>film &amp; video</v>
      </c>
      <c r="Q148" t="str">
        <f t="shared" si="10"/>
        <v>science fiction</v>
      </c>
      <c r="R148">
        <f t="shared" si="11"/>
        <v>2016</v>
      </c>
    </row>
    <row r="149" spans="1:18" ht="28.8" hidden="1" x14ac:dyDescent="0.55000000000000004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8"/>
        <v>41969.767824074079</v>
      </c>
      <c r="P149" t="str">
        <f t="shared" si="9"/>
        <v>film &amp; video</v>
      </c>
      <c r="Q149" t="str">
        <f t="shared" si="10"/>
        <v>science fiction</v>
      </c>
      <c r="R149">
        <f t="shared" si="11"/>
        <v>2014</v>
      </c>
    </row>
    <row r="150" spans="1:18" ht="43.2" hidden="1" x14ac:dyDescent="0.55000000000000004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8"/>
        <v>42397.281666666662</v>
      </c>
      <c r="P150" t="str">
        <f t="shared" si="9"/>
        <v>film &amp; video</v>
      </c>
      <c r="Q150" t="str">
        <f t="shared" si="10"/>
        <v>science fiction</v>
      </c>
      <c r="R150">
        <f t="shared" si="11"/>
        <v>2016</v>
      </c>
    </row>
    <row r="151" spans="1:18" ht="43.2" hidden="1" x14ac:dyDescent="0.55000000000000004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8"/>
        <v>41968.172106481477</v>
      </c>
      <c r="P151" t="str">
        <f t="shared" si="9"/>
        <v>film &amp; video</v>
      </c>
      <c r="Q151" t="str">
        <f t="shared" si="10"/>
        <v>science fiction</v>
      </c>
      <c r="R151">
        <f t="shared" si="11"/>
        <v>2014</v>
      </c>
    </row>
    <row r="152" spans="1:18" ht="43.2" hidden="1" x14ac:dyDescent="0.55000000000000004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8"/>
        <v>42090.161828703705</v>
      </c>
      <c r="P152" t="str">
        <f t="shared" si="9"/>
        <v>film &amp; video</v>
      </c>
      <c r="Q152" t="str">
        <f t="shared" si="10"/>
        <v>science fiction</v>
      </c>
      <c r="R152">
        <f t="shared" si="11"/>
        <v>2015</v>
      </c>
    </row>
    <row r="153" spans="1:18" ht="43.2" hidden="1" x14ac:dyDescent="0.55000000000000004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8"/>
        <v>42113.550821759258</v>
      </c>
      <c r="P153" t="str">
        <f t="shared" si="9"/>
        <v>film &amp; video</v>
      </c>
      <c r="Q153" t="str">
        <f t="shared" si="10"/>
        <v>science fiction</v>
      </c>
      <c r="R153">
        <f t="shared" si="11"/>
        <v>2015</v>
      </c>
    </row>
    <row r="154" spans="1:18" ht="28.8" hidden="1" x14ac:dyDescent="0.55000000000000004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8"/>
        <v>41875.077546296299</v>
      </c>
      <c r="P154" t="str">
        <f t="shared" si="9"/>
        <v>film &amp; video</v>
      </c>
      <c r="Q154" t="str">
        <f t="shared" si="10"/>
        <v>science fiction</v>
      </c>
      <c r="R154">
        <f t="shared" si="11"/>
        <v>2014</v>
      </c>
    </row>
    <row r="155" spans="1:18" ht="43.2" hidden="1" x14ac:dyDescent="0.55000000000000004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8"/>
        <v>41933.586157407408</v>
      </c>
      <c r="P155" t="str">
        <f t="shared" si="9"/>
        <v>film &amp; video</v>
      </c>
      <c r="Q155" t="str">
        <f t="shared" si="10"/>
        <v>science fiction</v>
      </c>
      <c r="R155">
        <f t="shared" si="11"/>
        <v>2014</v>
      </c>
    </row>
    <row r="156" spans="1:18" ht="28.8" hidden="1" x14ac:dyDescent="0.55000000000000004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8"/>
        <v>42115.547395833331</v>
      </c>
      <c r="P156" t="str">
        <f t="shared" si="9"/>
        <v>film &amp; video</v>
      </c>
      <c r="Q156" t="str">
        <f t="shared" si="10"/>
        <v>science fiction</v>
      </c>
      <c r="R156">
        <f t="shared" si="11"/>
        <v>2015</v>
      </c>
    </row>
    <row r="157" spans="1:18" ht="57.6" hidden="1" x14ac:dyDescent="0.55000000000000004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8"/>
        <v>42168.559432870374</v>
      </c>
      <c r="P157" t="str">
        <f t="shared" si="9"/>
        <v>film &amp; video</v>
      </c>
      <c r="Q157" t="str">
        <f t="shared" si="10"/>
        <v>science fiction</v>
      </c>
      <c r="R157">
        <f t="shared" si="11"/>
        <v>2015</v>
      </c>
    </row>
    <row r="158" spans="1:18" ht="43.2" hidden="1" x14ac:dyDescent="0.55000000000000004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8"/>
        <v>41794.124953703707</v>
      </c>
      <c r="P158" t="str">
        <f t="shared" si="9"/>
        <v>film &amp; video</v>
      </c>
      <c r="Q158" t="str">
        <f t="shared" si="10"/>
        <v>science fiction</v>
      </c>
      <c r="R158">
        <f t="shared" si="11"/>
        <v>2014</v>
      </c>
    </row>
    <row r="159" spans="1:18" ht="43.2" hidden="1" x14ac:dyDescent="0.55000000000000004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8"/>
        <v>42396.911712962959</v>
      </c>
      <c r="P159" t="str">
        <f t="shared" si="9"/>
        <v>film &amp; video</v>
      </c>
      <c r="Q159" t="str">
        <f t="shared" si="10"/>
        <v>science fiction</v>
      </c>
      <c r="R159">
        <f t="shared" si="11"/>
        <v>2016</v>
      </c>
    </row>
    <row r="160" spans="1:18" ht="43.2" hidden="1" x14ac:dyDescent="0.55000000000000004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8"/>
        <v>41904.07671296296</v>
      </c>
      <c r="P160" t="str">
        <f t="shared" si="9"/>
        <v>film &amp; video</v>
      </c>
      <c r="Q160" t="str">
        <f t="shared" si="10"/>
        <v>science fiction</v>
      </c>
      <c r="R160">
        <f t="shared" si="11"/>
        <v>2014</v>
      </c>
    </row>
    <row r="161" spans="1:18" ht="43.2" hidden="1" x14ac:dyDescent="0.55000000000000004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8"/>
        <v>42514.434548611112</v>
      </c>
      <c r="P161" t="str">
        <f t="shared" si="9"/>
        <v>film &amp; video</v>
      </c>
      <c r="Q161" t="str">
        <f t="shared" si="10"/>
        <v>science fiction</v>
      </c>
      <c r="R161">
        <f t="shared" si="11"/>
        <v>2016</v>
      </c>
    </row>
    <row r="162" spans="1:18" ht="43.2" hidden="1" x14ac:dyDescent="0.55000000000000004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8"/>
        <v>42171.913090277783</v>
      </c>
      <c r="P162" t="str">
        <f t="shared" si="9"/>
        <v>film &amp; video</v>
      </c>
      <c r="Q162" t="str">
        <f t="shared" si="10"/>
        <v>drama</v>
      </c>
      <c r="R162">
        <f t="shared" si="11"/>
        <v>2015</v>
      </c>
    </row>
    <row r="163" spans="1:18" ht="43.2" hidden="1" x14ac:dyDescent="0.55000000000000004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8"/>
        <v>41792.687442129631</v>
      </c>
      <c r="P163" t="str">
        <f t="shared" si="9"/>
        <v>film &amp; video</v>
      </c>
      <c r="Q163" t="str">
        <f t="shared" si="10"/>
        <v>drama</v>
      </c>
      <c r="R163">
        <f t="shared" si="11"/>
        <v>2014</v>
      </c>
    </row>
    <row r="164" spans="1:18" ht="43.2" hidden="1" x14ac:dyDescent="0.55000000000000004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8"/>
        <v>41835.126805555556</v>
      </c>
      <c r="P164" t="str">
        <f t="shared" si="9"/>
        <v>film &amp; video</v>
      </c>
      <c r="Q164" t="str">
        <f t="shared" si="10"/>
        <v>drama</v>
      </c>
      <c r="R164">
        <f t="shared" si="11"/>
        <v>2014</v>
      </c>
    </row>
    <row r="165" spans="1:18" ht="57.6" hidden="1" x14ac:dyDescent="0.55000000000000004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8"/>
        <v>42243.961273148147</v>
      </c>
      <c r="P165" t="str">
        <f t="shared" si="9"/>
        <v>film &amp; video</v>
      </c>
      <c r="Q165" t="str">
        <f t="shared" si="10"/>
        <v>drama</v>
      </c>
      <c r="R165">
        <f t="shared" si="11"/>
        <v>2015</v>
      </c>
    </row>
    <row r="166" spans="1:18" ht="43.2" hidden="1" x14ac:dyDescent="0.55000000000000004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8"/>
        <v>41841.762743055559</v>
      </c>
      <c r="P166" t="str">
        <f t="shared" si="9"/>
        <v>film &amp; video</v>
      </c>
      <c r="Q166" t="str">
        <f t="shared" si="10"/>
        <v>drama</v>
      </c>
      <c r="R166">
        <f t="shared" si="11"/>
        <v>2014</v>
      </c>
    </row>
    <row r="167" spans="1:18" ht="28.8" hidden="1" x14ac:dyDescent="0.55000000000000004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8"/>
        <v>42351.658842592587</v>
      </c>
      <c r="P167" t="str">
        <f t="shared" si="9"/>
        <v>film &amp; video</v>
      </c>
      <c r="Q167" t="str">
        <f t="shared" si="10"/>
        <v>drama</v>
      </c>
      <c r="R167">
        <f t="shared" si="11"/>
        <v>2015</v>
      </c>
    </row>
    <row r="168" spans="1:18" ht="43.2" hidden="1" x14ac:dyDescent="0.55000000000000004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8"/>
        <v>42721.075949074075</v>
      </c>
      <c r="P168" t="str">
        <f t="shared" si="9"/>
        <v>film &amp; video</v>
      </c>
      <c r="Q168" t="str">
        <f t="shared" si="10"/>
        <v>drama</v>
      </c>
      <c r="R168">
        <f t="shared" si="11"/>
        <v>2016</v>
      </c>
    </row>
    <row r="169" spans="1:18" ht="43.2" hidden="1" x14ac:dyDescent="0.55000000000000004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8"/>
        <v>42160.927488425921</v>
      </c>
      <c r="P169" t="str">
        <f t="shared" si="9"/>
        <v>film &amp; video</v>
      </c>
      <c r="Q169" t="str">
        <f t="shared" si="10"/>
        <v>drama</v>
      </c>
      <c r="R169">
        <f t="shared" si="11"/>
        <v>2015</v>
      </c>
    </row>
    <row r="170" spans="1:18" ht="43.2" hidden="1" x14ac:dyDescent="0.55000000000000004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8"/>
        <v>42052.83530092593</v>
      </c>
      <c r="P170" t="str">
        <f t="shared" si="9"/>
        <v>film &amp; video</v>
      </c>
      <c r="Q170" t="str">
        <f t="shared" si="10"/>
        <v>drama</v>
      </c>
      <c r="R170">
        <f t="shared" si="11"/>
        <v>2015</v>
      </c>
    </row>
    <row r="171" spans="1:18" ht="43.2" hidden="1" x14ac:dyDescent="0.55000000000000004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8"/>
        <v>41900.505312499998</v>
      </c>
      <c r="P171" t="str">
        <f t="shared" si="9"/>
        <v>film &amp; video</v>
      </c>
      <c r="Q171" t="str">
        <f t="shared" si="10"/>
        <v>drama</v>
      </c>
      <c r="R171">
        <f t="shared" si="11"/>
        <v>2014</v>
      </c>
    </row>
    <row r="172" spans="1:18" ht="43.2" hidden="1" x14ac:dyDescent="0.55000000000000004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8"/>
        <v>42216.977812500001</v>
      </c>
      <c r="P172" t="str">
        <f t="shared" si="9"/>
        <v>film &amp; video</v>
      </c>
      <c r="Q172" t="str">
        <f t="shared" si="10"/>
        <v>drama</v>
      </c>
      <c r="R172">
        <f t="shared" si="11"/>
        <v>2015</v>
      </c>
    </row>
    <row r="173" spans="1:18" ht="43.2" hidden="1" x14ac:dyDescent="0.55000000000000004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8"/>
        <v>42534.180717592593</v>
      </c>
      <c r="P173" t="str">
        <f t="shared" si="9"/>
        <v>film &amp; video</v>
      </c>
      <c r="Q173" t="str">
        <f t="shared" si="10"/>
        <v>drama</v>
      </c>
      <c r="R173">
        <f t="shared" si="11"/>
        <v>2016</v>
      </c>
    </row>
    <row r="174" spans="1:18" ht="43.2" hidden="1" x14ac:dyDescent="0.55000000000000004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8"/>
        <v>42047.394942129627</v>
      </c>
      <c r="P174" t="str">
        <f t="shared" si="9"/>
        <v>film &amp; video</v>
      </c>
      <c r="Q174" t="str">
        <f t="shared" si="10"/>
        <v>drama</v>
      </c>
      <c r="R174">
        <f t="shared" si="11"/>
        <v>2015</v>
      </c>
    </row>
    <row r="175" spans="1:18" ht="43.2" hidden="1" x14ac:dyDescent="0.55000000000000004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8"/>
        <v>42033.573009259257</v>
      </c>
      <c r="P175" t="str">
        <f t="shared" si="9"/>
        <v>film &amp; video</v>
      </c>
      <c r="Q175" t="str">
        <f t="shared" si="10"/>
        <v>drama</v>
      </c>
      <c r="R175">
        <f t="shared" si="11"/>
        <v>2015</v>
      </c>
    </row>
    <row r="176" spans="1:18" ht="43.2" hidden="1" x14ac:dyDescent="0.55000000000000004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8"/>
        <v>42072.758981481486</v>
      </c>
      <c r="P176" t="str">
        <f t="shared" si="9"/>
        <v>film &amp; video</v>
      </c>
      <c r="Q176" t="str">
        <f t="shared" si="10"/>
        <v>drama</v>
      </c>
      <c r="R176">
        <f t="shared" si="11"/>
        <v>2015</v>
      </c>
    </row>
    <row r="177" spans="1:18" ht="43.2" hidden="1" x14ac:dyDescent="0.55000000000000004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8"/>
        <v>41855.777905092589</v>
      </c>
      <c r="P177" t="str">
        <f t="shared" si="9"/>
        <v>film &amp; video</v>
      </c>
      <c r="Q177" t="str">
        <f t="shared" si="10"/>
        <v>drama</v>
      </c>
      <c r="R177">
        <f t="shared" si="11"/>
        <v>2014</v>
      </c>
    </row>
    <row r="178" spans="1:18" ht="43.2" hidden="1" x14ac:dyDescent="0.55000000000000004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8"/>
        <v>42191.824062500003</v>
      </c>
      <c r="P178" t="str">
        <f t="shared" si="9"/>
        <v>film &amp; video</v>
      </c>
      <c r="Q178" t="str">
        <f t="shared" si="10"/>
        <v>drama</v>
      </c>
      <c r="R178">
        <f t="shared" si="11"/>
        <v>2015</v>
      </c>
    </row>
    <row r="179" spans="1:18" ht="28.8" hidden="1" x14ac:dyDescent="0.55000000000000004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8"/>
        <v>42070.047754629632</v>
      </c>
      <c r="P179" t="str">
        <f t="shared" si="9"/>
        <v>film &amp; video</v>
      </c>
      <c r="Q179" t="str">
        <f t="shared" si="10"/>
        <v>drama</v>
      </c>
      <c r="R179">
        <f t="shared" si="11"/>
        <v>2015</v>
      </c>
    </row>
    <row r="180" spans="1:18" ht="28.8" hidden="1" x14ac:dyDescent="0.55000000000000004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8"/>
        <v>42304.955381944441</v>
      </c>
      <c r="P180" t="str">
        <f t="shared" si="9"/>
        <v>film &amp; video</v>
      </c>
      <c r="Q180" t="str">
        <f t="shared" si="10"/>
        <v>drama</v>
      </c>
      <c r="R180">
        <f t="shared" si="11"/>
        <v>2015</v>
      </c>
    </row>
    <row r="181" spans="1:18" ht="28.8" hidden="1" x14ac:dyDescent="0.55000000000000004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8"/>
        <v>42403.080497685187</v>
      </c>
      <c r="P181" t="str">
        <f t="shared" si="9"/>
        <v>film &amp; video</v>
      </c>
      <c r="Q181" t="str">
        <f t="shared" si="10"/>
        <v>drama</v>
      </c>
      <c r="R181">
        <f t="shared" si="11"/>
        <v>2016</v>
      </c>
    </row>
    <row r="182" spans="1:18" ht="43.2" hidden="1" x14ac:dyDescent="0.55000000000000004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8"/>
        <v>42067.991238425922</v>
      </c>
      <c r="P182" t="str">
        <f t="shared" si="9"/>
        <v>film &amp; video</v>
      </c>
      <c r="Q182" t="str">
        <f t="shared" si="10"/>
        <v>drama</v>
      </c>
      <c r="R182">
        <f t="shared" si="11"/>
        <v>2015</v>
      </c>
    </row>
    <row r="183" spans="1:18" ht="43.2" hidden="1" x14ac:dyDescent="0.55000000000000004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8"/>
        <v>42147.741840277777</v>
      </c>
      <c r="P183" t="str">
        <f t="shared" si="9"/>
        <v>film &amp; video</v>
      </c>
      <c r="Q183" t="str">
        <f t="shared" si="10"/>
        <v>drama</v>
      </c>
      <c r="R183">
        <f t="shared" si="11"/>
        <v>2015</v>
      </c>
    </row>
    <row r="184" spans="1:18" ht="43.2" hidden="1" x14ac:dyDescent="0.55000000000000004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8"/>
        <v>42712.011944444443</v>
      </c>
      <c r="P184" t="str">
        <f t="shared" si="9"/>
        <v>film &amp; video</v>
      </c>
      <c r="Q184" t="str">
        <f t="shared" si="10"/>
        <v>drama</v>
      </c>
      <c r="R184">
        <f t="shared" si="11"/>
        <v>2016</v>
      </c>
    </row>
    <row r="185" spans="1:18" hidden="1" x14ac:dyDescent="0.55000000000000004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8"/>
        <v>41939.810300925928</v>
      </c>
      <c r="P185" t="str">
        <f t="shared" si="9"/>
        <v>film &amp; video</v>
      </c>
      <c r="Q185" t="str">
        <f t="shared" si="10"/>
        <v>drama</v>
      </c>
      <c r="R185">
        <f t="shared" si="11"/>
        <v>2014</v>
      </c>
    </row>
    <row r="186" spans="1:18" ht="43.2" hidden="1" x14ac:dyDescent="0.55000000000000004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8"/>
        <v>41825.791226851856</v>
      </c>
      <c r="P186" t="str">
        <f t="shared" si="9"/>
        <v>film &amp; video</v>
      </c>
      <c r="Q186" t="str">
        <f t="shared" si="10"/>
        <v>drama</v>
      </c>
      <c r="R186">
        <f t="shared" si="11"/>
        <v>2014</v>
      </c>
    </row>
    <row r="187" spans="1:18" hidden="1" x14ac:dyDescent="0.55000000000000004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8"/>
        <v>42570.91133101852</v>
      </c>
      <c r="P187" t="str">
        <f t="shared" si="9"/>
        <v>film &amp; video</v>
      </c>
      <c r="Q187" t="str">
        <f t="shared" si="10"/>
        <v>drama</v>
      </c>
      <c r="R187">
        <f t="shared" si="11"/>
        <v>2016</v>
      </c>
    </row>
    <row r="188" spans="1:18" ht="43.2" hidden="1" x14ac:dyDescent="0.55000000000000004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8"/>
        <v>42767.812893518523</v>
      </c>
      <c r="P188" t="str">
        <f t="shared" si="9"/>
        <v>film &amp; video</v>
      </c>
      <c r="Q188" t="str">
        <f t="shared" si="10"/>
        <v>drama</v>
      </c>
      <c r="R188">
        <f t="shared" si="11"/>
        <v>2017</v>
      </c>
    </row>
    <row r="189" spans="1:18" ht="28.8" hidden="1" x14ac:dyDescent="0.55000000000000004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8"/>
        <v>42182.234456018516</v>
      </c>
      <c r="P189" t="str">
        <f t="shared" si="9"/>
        <v>film &amp; video</v>
      </c>
      <c r="Q189" t="str">
        <f t="shared" si="10"/>
        <v>drama</v>
      </c>
      <c r="R189">
        <f t="shared" si="11"/>
        <v>2015</v>
      </c>
    </row>
    <row r="190" spans="1:18" ht="43.2" hidden="1" x14ac:dyDescent="0.55000000000000004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8"/>
        <v>41857.18304398148</v>
      </c>
      <c r="P190" t="str">
        <f t="shared" si="9"/>
        <v>film &amp; video</v>
      </c>
      <c r="Q190" t="str">
        <f t="shared" si="10"/>
        <v>drama</v>
      </c>
      <c r="R190">
        <f t="shared" si="11"/>
        <v>2014</v>
      </c>
    </row>
    <row r="191" spans="1:18" ht="43.2" hidden="1" x14ac:dyDescent="0.55000000000000004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8"/>
        <v>42556.690706018519</v>
      </c>
      <c r="P191" t="str">
        <f t="shared" si="9"/>
        <v>film &amp; video</v>
      </c>
      <c r="Q191" t="str">
        <f t="shared" si="10"/>
        <v>drama</v>
      </c>
      <c r="R191">
        <f t="shared" si="11"/>
        <v>2016</v>
      </c>
    </row>
    <row r="192" spans="1:18" hidden="1" x14ac:dyDescent="0.55000000000000004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8"/>
        <v>42527.650995370372</v>
      </c>
      <c r="P192" t="str">
        <f t="shared" si="9"/>
        <v>film &amp; video</v>
      </c>
      <c r="Q192" t="str">
        <f t="shared" si="10"/>
        <v>drama</v>
      </c>
      <c r="R192">
        <f t="shared" si="11"/>
        <v>2016</v>
      </c>
    </row>
    <row r="193" spans="1:18" ht="43.2" hidden="1" x14ac:dyDescent="0.55000000000000004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8"/>
        <v>42239.441412037035</v>
      </c>
      <c r="P193" t="str">
        <f t="shared" si="9"/>
        <v>film &amp; video</v>
      </c>
      <c r="Q193" t="str">
        <f t="shared" si="10"/>
        <v>drama</v>
      </c>
      <c r="R193">
        <f t="shared" si="11"/>
        <v>2015</v>
      </c>
    </row>
    <row r="194" spans="1:18" ht="43.2" hidden="1" x14ac:dyDescent="0.55000000000000004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ref="O194:O257" si="12">(((J194/60)/60)/24)+DATE(1970,1,1)</f>
        <v>41899.792037037041</v>
      </c>
      <c r="P194" t="str">
        <f t="shared" ref="P194:P257" si="13">LEFT(N194,SEARCH("/",N194)-1)</f>
        <v>film &amp; video</v>
      </c>
      <c r="Q194" t="str">
        <f t="shared" ref="Q194:Q257" si="14">RIGHT(N194,LEN(N194)-SEARCH("/",N194))</f>
        <v>drama</v>
      </c>
      <c r="R194">
        <f t="shared" si="11"/>
        <v>2014</v>
      </c>
    </row>
    <row r="195" spans="1:18" ht="43.2" hidden="1" x14ac:dyDescent="0.55000000000000004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si="12"/>
        <v>41911.934791666667</v>
      </c>
      <c r="P195" t="str">
        <f t="shared" si="13"/>
        <v>film &amp; video</v>
      </c>
      <c r="Q195" t="str">
        <f t="shared" si="14"/>
        <v>drama</v>
      </c>
      <c r="R195">
        <f t="shared" ref="R195:R258" si="15">YEAR(O195)</f>
        <v>2014</v>
      </c>
    </row>
    <row r="196" spans="1:18" ht="43.2" hidden="1" x14ac:dyDescent="0.55000000000000004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12"/>
        <v>42375.996886574074</v>
      </c>
      <c r="P196" t="str">
        <f t="shared" si="13"/>
        <v>film &amp; video</v>
      </c>
      <c r="Q196" t="str">
        <f t="shared" si="14"/>
        <v>drama</v>
      </c>
      <c r="R196">
        <f t="shared" si="15"/>
        <v>2016</v>
      </c>
    </row>
    <row r="197" spans="1:18" ht="43.2" hidden="1" x14ac:dyDescent="0.55000000000000004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12"/>
        <v>42135.67050925926</v>
      </c>
      <c r="P197" t="str">
        <f t="shared" si="13"/>
        <v>film &amp; video</v>
      </c>
      <c r="Q197" t="str">
        <f t="shared" si="14"/>
        <v>drama</v>
      </c>
      <c r="R197">
        <f t="shared" si="15"/>
        <v>2015</v>
      </c>
    </row>
    <row r="198" spans="1:18" ht="43.2" hidden="1" x14ac:dyDescent="0.55000000000000004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12"/>
        <v>42259.542800925927</v>
      </c>
      <c r="P198" t="str">
        <f t="shared" si="13"/>
        <v>film &amp; video</v>
      </c>
      <c r="Q198" t="str">
        <f t="shared" si="14"/>
        <v>drama</v>
      </c>
      <c r="R198">
        <f t="shared" si="15"/>
        <v>2015</v>
      </c>
    </row>
    <row r="199" spans="1:18" ht="43.2" hidden="1" x14ac:dyDescent="0.55000000000000004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12"/>
        <v>42741.848379629635</v>
      </c>
      <c r="P199" t="str">
        <f t="shared" si="13"/>
        <v>film &amp; video</v>
      </c>
      <c r="Q199" t="str">
        <f t="shared" si="14"/>
        <v>drama</v>
      </c>
      <c r="R199">
        <f t="shared" si="15"/>
        <v>2017</v>
      </c>
    </row>
    <row r="200" spans="1:18" ht="43.2" hidden="1" x14ac:dyDescent="0.55000000000000004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12"/>
        <v>41887.383356481485</v>
      </c>
      <c r="P200" t="str">
        <f t="shared" si="13"/>
        <v>film &amp; video</v>
      </c>
      <c r="Q200" t="str">
        <f t="shared" si="14"/>
        <v>drama</v>
      </c>
      <c r="R200">
        <f t="shared" si="15"/>
        <v>2014</v>
      </c>
    </row>
    <row r="201" spans="1:18" ht="43.2" hidden="1" x14ac:dyDescent="0.55000000000000004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12"/>
        <v>42584.123865740738</v>
      </c>
      <c r="P201" t="str">
        <f t="shared" si="13"/>
        <v>film &amp; video</v>
      </c>
      <c r="Q201" t="str">
        <f t="shared" si="14"/>
        <v>drama</v>
      </c>
      <c r="R201">
        <f t="shared" si="15"/>
        <v>2016</v>
      </c>
    </row>
    <row r="202" spans="1:18" ht="28.8" hidden="1" x14ac:dyDescent="0.55000000000000004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12"/>
        <v>41867.083368055559</v>
      </c>
      <c r="P202" t="str">
        <f t="shared" si="13"/>
        <v>film &amp; video</v>
      </c>
      <c r="Q202" t="str">
        <f t="shared" si="14"/>
        <v>drama</v>
      </c>
      <c r="R202">
        <f t="shared" si="15"/>
        <v>2014</v>
      </c>
    </row>
    <row r="203" spans="1:18" ht="43.2" hidden="1" x14ac:dyDescent="0.55000000000000004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12"/>
        <v>42023.818622685183</v>
      </c>
      <c r="P203" t="str">
        <f t="shared" si="13"/>
        <v>film &amp; video</v>
      </c>
      <c r="Q203" t="str">
        <f t="shared" si="14"/>
        <v>drama</v>
      </c>
      <c r="R203">
        <f t="shared" si="15"/>
        <v>2015</v>
      </c>
    </row>
    <row r="204" spans="1:18" hidden="1" x14ac:dyDescent="0.55000000000000004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12"/>
        <v>42255.927824074075</v>
      </c>
      <c r="P204" t="str">
        <f t="shared" si="13"/>
        <v>film &amp; video</v>
      </c>
      <c r="Q204" t="str">
        <f t="shared" si="14"/>
        <v>drama</v>
      </c>
      <c r="R204">
        <f t="shared" si="15"/>
        <v>2015</v>
      </c>
    </row>
    <row r="205" spans="1:18" ht="43.2" hidden="1" x14ac:dyDescent="0.55000000000000004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12"/>
        <v>41973.847962962958</v>
      </c>
      <c r="P205" t="str">
        <f t="shared" si="13"/>
        <v>film &amp; video</v>
      </c>
      <c r="Q205" t="str">
        <f t="shared" si="14"/>
        <v>drama</v>
      </c>
      <c r="R205">
        <f t="shared" si="15"/>
        <v>2014</v>
      </c>
    </row>
    <row r="206" spans="1:18" ht="43.2" hidden="1" x14ac:dyDescent="0.55000000000000004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12"/>
        <v>42556.583368055552</v>
      </c>
      <c r="P206" t="str">
        <f t="shared" si="13"/>
        <v>film &amp; video</v>
      </c>
      <c r="Q206" t="str">
        <f t="shared" si="14"/>
        <v>drama</v>
      </c>
      <c r="R206">
        <f t="shared" si="15"/>
        <v>2016</v>
      </c>
    </row>
    <row r="207" spans="1:18" ht="43.2" hidden="1" x14ac:dyDescent="0.55000000000000004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12"/>
        <v>42248.632199074069</v>
      </c>
      <c r="P207" t="str">
        <f t="shared" si="13"/>
        <v>film &amp; video</v>
      </c>
      <c r="Q207" t="str">
        <f t="shared" si="14"/>
        <v>drama</v>
      </c>
      <c r="R207">
        <f t="shared" si="15"/>
        <v>2015</v>
      </c>
    </row>
    <row r="208" spans="1:18" ht="43.2" hidden="1" x14ac:dyDescent="0.55000000000000004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12"/>
        <v>42567.004432870366</v>
      </c>
      <c r="P208" t="str">
        <f t="shared" si="13"/>
        <v>film &amp; video</v>
      </c>
      <c r="Q208" t="str">
        <f t="shared" si="14"/>
        <v>drama</v>
      </c>
      <c r="R208">
        <f t="shared" si="15"/>
        <v>2016</v>
      </c>
    </row>
    <row r="209" spans="1:18" ht="43.2" hidden="1" x14ac:dyDescent="0.55000000000000004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12"/>
        <v>41978.197199074071</v>
      </c>
      <c r="P209" t="str">
        <f t="shared" si="13"/>
        <v>film &amp; video</v>
      </c>
      <c r="Q209" t="str">
        <f t="shared" si="14"/>
        <v>drama</v>
      </c>
      <c r="R209">
        <f t="shared" si="15"/>
        <v>2014</v>
      </c>
    </row>
    <row r="210" spans="1:18" ht="43.2" hidden="1" x14ac:dyDescent="0.55000000000000004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12"/>
        <v>41959.369988425926</v>
      </c>
      <c r="P210" t="str">
        <f t="shared" si="13"/>
        <v>film &amp; video</v>
      </c>
      <c r="Q210" t="str">
        <f t="shared" si="14"/>
        <v>drama</v>
      </c>
      <c r="R210">
        <f t="shared" si="15"/>
        <v>2014</v>
      </c>
    </row>
    <row r="211" spans="1:18" ht="43.2" hidden="1" x14ac:dyDescent="0.55000000000000004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12"/>
        <v>42165.922858796301</v>
      </c>
      <c r="P211" t="str">
        <f t="shared" si="13"/>
        <v>film &amp; video</v>
      </c>
      <c r="Q211" t="str">
        <f t="shared" si="14"/>
        <v>drama</v>
      </c>
      <c r="R211">
        <f t="shared" si="15"/>
        <v>2015</v>
      </c>
    </row>
    <row r="212" spans="1:18" ht="43.2" hidden="1" x14ac:dyDescent="0.55000000000000004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12"/>
        <v>42249.064722222218</v>
      </c>
      <c r="P212" t="str">
        <f t="shared" si="13"/>
        <v>film &amp; video</v>
      </c>
      <c r="Q212" t="str">
        <f t="shared" si="14"/>
        <v>drama</v>
      </c>
      <c r="R212">
        <f t="shared" si="15"/>
        <v>2015</v>
      </c>
    </row>
    <row r="213" spans="1:18" ht="43.2" hidden="1" x14ac:dyDescent="0.55000000000000004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12"/>
        <v>42236.159918981488</v>
      </c>
      <c r="P213" t="str">
        <f t="shared" si="13"/>
        <v>film &amp; video</v>
      </c>
      <c r="Q213" t="str">
        <f t="shared" si="14"/>
        <v>drama</v>
      </c>
      <c r="R213">
        <f t="shared" si="15"/>
        <v>2015</v>
      </c>
    </row>
    <row r="214" spans="1:18" ht="28.8" hidden="1" x14ac:dyDescent="0.55000000000000004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12"/>
        <v>42416.881018518514</v>
      </c>
      <c r="P214" t="str">
        <f t="shared" si="13"/>
        <v>film &amp; video</v>
      </c>
      <c r="Q214" t="str">
        <f t="shared" si="14"/>
        <v>drama</v>
      </c>
      <c r="R214">
        <f t="shared" si="15"/>
        <v>2016</v>
      </c>
    </row>
    <row r="215" spans="1:18" ht="43.2" hidden="1" x14ac:dyDescent="0.55000000000000004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12"/>
        <v>42202.594293981485</v>
      </c>
      <c r="P215" t="str">
        <f t="shared" si="13"/>
        <v>film &amp; video</v>
      </c>
      <c r="Q215" t="str">
        <f t="shared" si="14"/>
        <v>drama</v>
      </c>
      <c r="R215">
        <f t="shared" si="15"/>
        <v>2015</v>
      </c>
    </row>
    <row r="216" spans="1:18" ht="43.2" hidden="1" x14ac:dyDescent="0.55000000000000004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12"/>
        <v>42009.64061342593</v>
      </c>
      <c r="P216" t="str">
        <f t="shared" si="13"/>
        <v>film &amp; video</v>
      </c>
      <c r="Q216" t="str">
        <f t="shared" si="14"/>
        <v>drama</v>
      </c>
      <c r="R216">
        <f t="shared" si="15"/>
        <v>2015</v>
      </c>
    </row>
    <row r="217" spans="1:18" ht="43.2" hidden="1" x14ac:dyDescent="0.55000000000000004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12"/>
        <v>42375.230115740742</v>
      </c>
      <c r="P217" t="str">
        <f t="shared" si="13"/>
        <v>film &amp; video</v>
      </c>
      <c r="Q217" t="str">
        <f t="shared" si="14"/>
        <v>drama</v>
      </c>
      <c r="R217">
        <f t="shared" si="15"/>
        <v>2016</v>
      </c>
    </row>
    <row r="218" spans="1:18" ht="43.2" hidden="1" x14ac:dyDescent="0.55000000000000004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12"/>
        <v>42066.958761574075</v>
      </c>
      <c r="P218" t="str">
        <f t="shared" si="13"/>
        <v>film &amp; video</v>
      </c>
      <c r="Q218" t="str">
        <f t="shared" si="14"/>
        <v>drama</v>
      </c>
      <c r="R218">
        <f t="shared" si="15"/>
        <v>2015</v>
      </c>
    </row>
    <row r="219" spans="1:18" hidden="1" x14ac:dyDescent="0.55000000000000004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12"/>
        <v>41970.64061342593</v>
      </c>
      <c r="P219" t="str">
        <f t="shared" si="13"/>
        <v>film &amp; video</v>
      </c>
      <c r="Q219" t="str">
        <f t="shared" si="14"/>
        <v>drama</v>
      </c>
      <c r="R219">
        <f t="shared" si="15"/>
        <v>2014</v>
      </c>
    </row>
    <row r="220" spans="1:18" ht="43.2" hidden="1" x14ac:dyDescent="0.55000000000000004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12"/>
        <v>42079.628344907411</v>
      </c>
      <c r="P220" t="str">
        <f t="shared" si="13"/>
        <v>film &amp; video</v>
      </c>
      <c r="Q220" t="str">
        <f t="shared" si="14"/>
        <v>drama</v>
      </c>
      <c r="R220">
        <f t="shared" si="15"/>
        <v>2015</v>
      </c>
    </row>
    <row r="221" spans="1:18" ht="28.8" hidden="1" x14ac:dyDescent="0.55000000000000004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12"/>
        <v>42429.326678240745</v>
      </c>
      <c r="P221" t="str">
        <f t="shared" si="13"/>
        <v>film &amp; video</v>
      </c>
      <c r="Q221" t="str">
        <f t="shared" si="14"/>
        <v>drama</v>
      </c>
      <c r="R221">
        <f t="shared" si="15"/>
        <v>2016</v>
      </c>
    </row>
    <row r="222" spans="1:18" ht="43.2" hidden="1" x14ac:dyDescent="0.55000000000000004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12"/>
        <v>42195.643865740742</v>
      </c>
      <c r="P222" t="str">
        <f t="shared" si="13"/>
        <v>film &amp; video</v>
      </c>
      <c r="Q222" t="str">
        <f t="shared" si="14"/>
        <v>drama</v>
      </c>
      <c r="R222">
        <f t="shared" si="15"/>
        <v>2015</v>
      </c>
    </row>
    <row r="223" spans="1:18" hidden="1" x14ac:dyDescent="0.55000000000000004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12"/>
        <v>42031.837546296301</v>
      </c>
      <c r="P223" t="str">
        <f t="shared" si="13"/>
        <v>film &amp; video</v>
      </c>
      <c r="Q223" t="str">
        <f t="shared" si="14"/>
        <v>drama</v>
      </c>
      <c r="R223">
        <f t="shared" si="15"/>
        <v>2015</v>
      </c>
    </row>
    <row r="224" spans="1:18" ht="43.2" hidden="1" x14ac:dyDescent="0.55000000000000004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12"/>
        <v>42031.769884259258</v>
      </c>
      <c r="P224" t="str">
        <f t="shared" si="13"/>
        <v>film &amp; video</v>
      </c>
      <c r="Q224" t="str">
        <f t="shared" si="14"/>
        <v>drama</v>
      </c>
      <c r="R224">
        <f t="shared" si="15"/>
        <v>2015</v>
      </c>
    </row>
    <row r="225" spans="1:18" ht="43.2" hidden="1" x14ac:dyDescent="0.55000000000000004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12"/>
        <v>42482.048032407409</v>
      </c>
      <c r="P225" t="str">
        <f t="shared" si="13"/>
        <v>film &amp; video</v>
      </c>
      <c r="Q225" t="str">
        <f t="shared" si="14"/>
        <v>drama</v>
      </c>
      <c r="R225">
        <f t="shared" si="15"/>
        <v>2016</v>
      </c>
    </row>
    <row r="226" spans="1:18" ht="43.2" hidden="1" x14ac:dyDescent="0.55000000000000004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12"/>
        <v>42135.235254629632</v>
      </c>
      <c r="P226" t="str">
        <f t="shared" si="13"/>
        <v>film &amp; video</v>
      </c>
      <c r="Q226" t="str">
        <f t="shared" si="14"/>
        <v>drama</v>
      </c>
      <c r="R226">
        <f t="shared" si="15"/>
        <v>2015</v>
      </c>
    </row>
    <row r="227" spans="1:18" ht="43.2" hidden="1" x14ac:dyDescent="0.55000000000000004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12"/>
        <v>42438.961273148147</v>
      </c>
      <c r="P227" t="str">
        <f t="shared" si="13"/>
        <v>film &amp; video</v>
      </c>
      <c r="Q227" t="str">
        <f t="shared" si="14"/>
        <v>drama</v>
      </c>
      <c r="R227">
        <f t="shared" si="15"/>
        <v>2016</v>
      </c>
    </row>
    <row r="228" spans="1:18" ht="43.2" hidden="1" x14ac:dyDescent="0.55000000000000004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12"/>
        <v>42106.666018518517</v>
      </c>
      <c r="P228" t="str">
        <f t="shared" si="13"/>
        <v>film &amp; video</v>
      </c>
      <c r="Q228" t="str">
        <f t="shared" si="14"/>
        <v>drama</v>
      </c>
      <c r="R228">
        <f t="shared" si="15"/>
        <v>2015</v>
      </c>
    </row>
    <row r="229" spans="1:18" ht="43.2" hidden="1" x14ac:dyDescent="0.55000000000000004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12"/>
        <v>42164.893993055557</v>
      </c>
      <c r="P229" t="str">
        <f t="shared" si="13"/>
        <v>film &amp; video</v>
      </c>
      <c r="Q229" t="str">
        <f t="shared" si="14"/>
        <v>drama</v>
      </c>
      <c r="R229">
        <f t="shared" si="15"/>
        <v>2015</v>
      </c>
    </row>
    <row r="230" spans="1:18" ht="28.8" hidden="1" x14ac:dyDescent="0.55000000000000004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12"/>
        <v>42096.686400462961</v>
      </c>
      <c r="P230" t="str">
        <f t="shared" si="13"/>
        <v>film &amp; video</v>
      </c>
      <c r="Q230" t="str">
        <f t="shared" si="14"/>
        <v>drama</v>
      </c>
      <c r="R230">
        <f t="shared" si="15"/>
        <v>2015</v>
      </c>
    </row>
    <row r="231" spans="1:18" ht="43.2" hidden="1" x14ac:dyDescent="0.55000000000000004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12"/>
        <v>42383.933993055558</v>
      </c>
      <c r="P231" t="str">
        <f t="shared" si="13"/>
        <v>film &amp; video</v>
      </c>
      <c r="Q231" t="str">
        <f t="shared" si="14"/>
        <v>drama</v>
      </c>
      <c r="R231">
        <f t="shared" si="15"/>
        <v>2016</v>
      </c>
    </row>
    <row r="232" spans="1:18" ht="43.2" hidden="1" x14ac:dyDescent="0.55000000000000004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12"/>
        <v>42129.777210648142</v>
      </c>
      <c r="P232" t="str">
        <f t="shared" si="13"/>
        <v>film &amp; video</v>
      </c>
      <c r="Q232" t="str">
        <f t="shared" si="14"/>
        <v>drama</v>
      </c>
      <c r="R232">
        <f t="shared" si="15"/>
        <v>2015</v>
      </c>
    </row>
    <row r="233" spans="1:18" ht="43.2" hidden="1" x14ac:dyDescent="0.55000000000000004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12"/>
        <v>42341.958923611113</v>
      </c>
      <c r="P233" t="str">
        <f t="shared" si="13"/>
        <v>film &amp; video</v>
      </c>
      <c r="Q233" t="str">
        <f t="shared" si="14"/>
        <v>drama</v>
      </c>
      <c r="R233">
        <f t="shared" si="15"/>
        <v>2015</v>
      </c>
    </row>
    <row r="234" spans="1:18" ht="43.2" hidden="1" x14ac:dyDescent="0.55000000000000004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12"/>
        <v>42032.82576388889</v>
      </c>
      <c r="P234" t="str">
        <f t="shared" si="13"/>
        <v>film &amp; video</v>
      </c>
      <c r="Q234" t="str">
        <f t="shared" si="14"/>
        <v>drama</v>
      </c>
      <c r="R234">
        <f t="shared" si="15"/>
        <v>2015</v>
      </c>
    </row>
    <row r="235" spans="1:18" ht="43.2" hidden="1" x14ac:dyDescent="0.55000000000000004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12"/>
        <v>42612.911712962959</v>
      </c>
      <c r="P235" t="str">
        <f t="shared" si="13"/>
        <v>film &amp; video</v>
      </c>
      <c r="Q235" t="str">
        <f t="shared" si="14"/>
        <v>drama</v>
      </c>
      <c r="R235">
        <f t="shared" si="15"/>
        <v>2016</v>
      </c>
    </row>
    <row r="236" spans="1:18" ht="43.2" hidden="1" x14ac:dyDescent="0.55000000000000004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12"/>
        <v>42136.035405092596</v>
      </c>
      <c r="P236" t="str">
        <f t="shared" si="13"/>
        <v>film &amp; video</v>
      </c>
      <c r="Q236" t="str">
        <f t="shared" si="14"/>
        <v>drama</v>
      </c>
      <c r="R236">
        <f t="shared" si="15"/>
        <v>2015</v>
      </c>
    </row>
    <row r="237" spans="1:18" ht="43.2" hidden="1" x14ac:dyDescent="0.55000000000000004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12"/>
        <v>42164.908530092594</v>
      </c>
      <c r="P237" t="str">
        <f t="shared" si="13"/>
        <v>film &amp; video</v>
      </c>
      <c r="Q237" t="str">
        <f t="shared" si="14"/>
        <v>drama</v>
      </c>
      <c r="R237">
        <f t="shared" si="15"/>
        <v>2015</v>
      </c>
    </row>
    <row r="238" spans="1:18" ht="43.2" hidden="1" x14ac:dyDescent="0.55000000000000004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12"/>
        <v>42321.08447916666</v>
      </c>
      <c r="P238" t="str">
        <f t="shared" si="13"/>
        <v>film &amp; video</v>
      </c>
      <c r="Q238" t="str">
        <f t="shared" si="14"/>
        <v>drama</v>
      </c>
      <c r="R238">
        <f t="shared" si="15"/>
        <v>2015</v>
      </c>
    </row>
    <row r="239" spans="1:18" hidden="1" x14ac:dyDescent="0.55000000000000004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12"/>
        <v>42377.577187499999</v>
      </c>
      <c r="P239" t="str">
        <f t="shared" si="13"/>
        <v>film &amp; video</v>
      </c>
      <c r="Q239" t="str">
        <f t="shared" si="14"/>
        <v>drama</v>
      </c>
      <c r="R239">
        <f t="shared" si="15"/>
        <v>2016</v>
      </c>
    </row>
    <row r="240" spans="1:18" ht="43.2" hidden="1" x14ac:dyDescent="0.55000000000000004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12"/>
        <v>42713.962499999994</v>
      </c>
      <c r="P240" t="str">
        <f t="shared" si="13"/>
        <v>film &amp; video</v>
      </c>
      <c r="Q240" t="str">
        <f t="shared" si="14"/>
        <v>drama</v>
      </c>
      <c r="R240">
        <f t="shared" si="15"/>
        <v>2016</v>
      </c>
    </row>
    <row r="241" spans="1:18" ht="43.2" hidden="1" x14ac:dyDescent="0.55000000000000004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12"/>
        <v>42297.110300925924</v>
      </c>
      <c r="P241" t="str">
        <f t="shared" si="13"/>
        <v>film &amp; video</v>
      </c>
      <c r="Q241" t="str">
        <f t="shared" si="14"/>
        <v>drama</v>
      </c>
      <c r="R241">
        <f t="shared" si="15"/>
        <v>2015</v>
      </c>
    </row>
    <row r="242" spans="1:18" ht="43.2" hidden="1" x14ac:dyDescent="0.55000000000000004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12"/>
        <v>41354.708460648151</v>
      </c>
      <c r="P242" t="str">
        <f t="shared" si="13"/>
        <v>film &amp; video</v>
      </c>
      <c r="Q242" t="str">
        <f t="shared" si="14"/>
        <v>documentary</v>
      </c>
      <c r="R242">
        <f t="shared" si="15"/>
        <v>2013</v>
      </c>
    </row>
    <row r="243" spans="1:18" ht="43.2" hidden="1" x14ac:dyDescent="0.55000000000000004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12"/>
        <v>41949.697962962964</v>
      </c>
      <c r="P243" t="str">
        <f t="shared" si="13"/>
        <v>film &amp; video</v>
      </c>
      <c r="Q243" t="str">
        <f t="shared" si="14"/>
        <v>documentary</v>
      </c>
      <c r="R243">
        <f t="shared" si="15"/>
        <v>2014</v>
      </c>
    </row>
    <row r="244" spans="1:18" ht="43.2" hidden="1" x14ac:dyDescent="0.55000000000000004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12"/>
        <v>40862.492939814816</v>
      </c>
      <c r="P244" t="str">
        <f t="shared" si="13"/>
        <v>film &amp; video</v>
      </c>
      <c r="Q244" t="str">
        <f t="shared" si="14"/>
        <v>documentary</v>
      </c>
      <c r="R244">
        <f t="shared" si="15"/>
        <v>2011</v>
      </c>
    </row>
    <row r="245" spans="1:18" ht="43.2" hidden="1" x14ac:dyDescent="0.55000000000000004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12"/>
        <v>41662.047500000001</v>
      </c>
      <c r="P245" t="str">
        <f t="shared" si="13"/>
        <v>film &amp; video</v>
      </c>
      <c r="Q245" t="str">
        <f t="shared" si="14"/>
        <v>documentary</v>
      </c>
      <c r="R245">
        <f t="shared" si="15"/>
        <v>2014</v>
      </c>
    </row>
    <row r="246" spans="1:18" ht="57.6" hidden="1" x14ac:dyDescent="0.55000000000000004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12"/>
        <v>40213.323599537034</v>
      </c>
      <c r="P246" t="str">
        <f t="shared" si="13"/>
        <v>film &amp; video</v>
      </c>
      <c r="Q246" t="str">
        <f t="shared" si="14"/>
        <v>documentary</v>
      </c>
      <c r="R246">
        <f t="shared" si="15"/>
        <v>2010</v>
      </c>
    </row>
    <row r="247" spans="1:18" ht="43.2" hidden="1" x14ac:dyDescent="0.55000000000000004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12"/>
        <v>41107.053067129629</v>
      </c>
      <c r="P247" t="str">
        <f t="shared" si="13"/>
        <v>film &amp; video</v>
      </c>
      <c r="Q247" t="str">
        <f t="shared" si="14"/>
        <v>documentary</v>
      </c>
      <c r="R247">
        <f t="shared" si="15"/>
        <v>2012</v>
      </c>
    </row>
    <row r="248" spans="1:18" ht="43.2" hidden="1" x14ac:dyDescent="0.55000000000000004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12"/>
        <v>40480.363483796296</v>
      </c>
      <c r="P248" t="str">
        <f t="shared" si="13"/>
        <v>film &amp; video</v>
      </c>
      <c r="Q248" t="str">
        <f t="shared" si="14"/>
        <v>documentary</v>
      </c>
      <c r="R248">
        <f t="shared" si="15"/>
        <v>2010</v>
      </c>
    </row>
    <row r="249" spans="1:18" ht="57.6" hidden="1" x14ac:dyDescent="0.55000000000000004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12"/>
        <v>40430.604328703703</v>
      </c>
      <c r="P249" t="str">
        <f t="shared" si="13"/>
        <v>film &amp; video</v>
      </c>
      <c r="Q249" t="str">
        <f t="shared" si="14"/>
        <v>documentary</v>
      </c>
      <c r="R249">
        <f t="shared" si="15"/>
        <v>2010</v>
      </c>
    </row>
    <row r="250" spans="1:18" ht="43.2" hidden="1" x14ac:dyDescent="0.55000000000000004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12"/>
        <v>40870.774409722224</v>
      </c>
      <c r="P250" t="str">
        <f t="shared" si="13"/>
        <v>film &amp; video</v>
      </c>
      <c r="Q250" t="str">
        <f t="shared" si="14"/>
        <v>documentary</v>
      </c>
      <c r="R250">
        <f t="shared" si="15"/>
        <v>2011</v>
      </c>
    </row>
    <row r="251" spans="1:18" ht="57.6" hidden="1" x14ac:dyDescent="0.55000000000000004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12"/>
        <v>40332.923842592594</v>
      </c>
      <c r="P251" t="str">
        <f t="shared" si="13"/>
        <v>film &amp; video</v>
      </c>
      <c r="Q251" t="str">
        <f t="shared" si="14"/>
        <v>documentary</v>
      </c>
      <c r="R251">
        <f t="shared" si="15"/>
        <v>2010</v>
      </c>
    </row>
    <row r="252" spans="1:18" ht="43.2" hidden="1" x14ac:dyDescent="0.55000000000000004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12"/>
        <v>41401.565868055557</v>
      </c>
      <c r="P252" t="str">
        <f t="shared" si="13"/>
        <v>film &amp; video</v>
      </c>
      <c r="Q252" t="str">
        <f t="shared" si="14"/>
        <v>documentary</v>
      </c>
      <c r="R252">
        <f t="shared" si="15"/>
        <v>2013</v>
      </c>
    </row>
    <row r="253" spans="1:18" ht="43.2" hidden="1" x14ac:dyDescent="0.55000000000000004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12"/>
        <v>41013.787569444445</v>
      </c>
      <c r="P253" t="str">
        <f t="shared" si="13"/>
        <v>film &amp; video</v>
      </c>
      <c r="Q253" t="str">
        <f t="shared" si="14"/>
        <v>documentary</v>
      </c>
      <c r="R253">
        <f t="shared" si="15"/>
        <v>2012</v>
      </c>
    </row>
    <row r="254" spans="1:18" ht="43.2" hidden="1" x14ac:dyDescent="0.55000000000000004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12"/>
        <v>40266.662708333337</v>
      </c>
      <c r="P254" t="str">
        <f t="shared" si="13"/>
        <v>film &amp; video</v>
      </c>
      <c r="Q254" t="str">
        <f t="shared" si="14"/>
        <v>documentary</v>
      </c>
      <c r="R254">
        <f t="shared" si="15"/>
        <v>2010</v>
      </c>
    </row>
    <row r="255" spans="1:18" ht="43.2" hidden="1" x14ac:dyDescent="0.55000000000000004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12"/>
        <v>40924.650868055556</v>
      </c>
      <c r="P255" t="str">
        <f t="shared" si="13"/>
        <v>film &amp; video</v>
      </c>
      <c r="Q255" t="str">
        <f t="shared" si="14"/>
        <v>documentary</v>
      </c>
      <c r="R255">
        <f t="shared" si="15"/>
        <v>2012</v>
      </c>
    </row>
    <row r="256" spans="1:18" ht="43.2" hidden="1" x14ac:dyDescent="0.55000000000000004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12"/>
        <v>42263.952662037031</v>
      </c>
      <c r="P256" t="str">
        <f t="shared" si="13"/>
        <v>film &amp; video</v>
      </c>
      <c r="Q256" t="str">
        <f t="shared" si="14"/>
        <v>documentary</v>
      </c>
      <c r="R256">
        <f t="shared" si="15"/>
        <v>2015</v>
      </c>
    </row>
    <row r="257" spans="1:18" ht="28.8" hidden="1" x14ac:dyDescent="0.55000000000000004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12"/>
        <v>40588.526412037041</v>
      </c>
      <c r="P257" t="str">
        <f t="shared" si="13"/>
        <v>film &amp; video</v>
      </c>
      <c r="Q257" t="str">
        <f t="shared" si="14"/>
        <v>documentary</v>
      </c>
      <c r="R257">
        <f t="shared" si="15"/>
        <v>2011</v>
      </c>
    </row>
    <row r="258" spans="1:18" ht="43.2" hidden="1" x14ac:dyDescent="0.55000000000000004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ref="O258:O321" si="16">(((J258/60)/60)/24)+DATE(1970,1,1)</f>
        <v>41319.769293981481</v>
      </c>
      <c r="P258" t="str">
        <f t="shared" ref="P258:P321" si="17">LEFT(N258,SEARCH("/",N258)-1)</f>
        <v>film &amp; video</v>
      </c>
      <c r="Q258" t="str">
        <f t="shared" ref="Q258:Q321" si="18">RIGHT(N258,LEN(N258)-SEARCH("/",N258))</f>
        <v>documentary</v>
      </c>
      <c r="R258">
        <f t="shared" si="15"/>
        <v>2013</v>
      </c>
    </row>
    <row r="259" spans="1:18" ht="43.2" hidden="1" x14ac:dyDescent="0.55000000000000004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si="16"/>
        <v>42479.626875000002</v>
      </c>
      <c r="P259" t="str">
        <f t="shared" si="17"/>
        <v>film &amp; video</v>
      </c>
      <c r="Q259" t="str">
        <f t="shared" si="18"/>
        <v>documentary</v>
      </c>
      <c r="R259">
        <f t="shared" ref="R259:R322" si="19">YEAR(O259)</f>
        <v>2016</v>
      </c>
    </row>
    <row r="260" spans="1:18" ht="43.2" hidden="1" x14ac:dyDescent="0.55000000000000004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16"/>
        <v>40682.051689814813</v>
      </c>
      <c r="P260" t="str">
        <f t="shared" si="17"/>
        <v>film &amp; video</v>
      </c>
      <c r="Q260" t="str">
        <f t="shared" si="18"/>
        <v>documentary</v>
      </c>
      <c r="R260">
        <f t="shared" si="19"/>
        <v>2011</v>
      </c>
    </row>
    <row r="261" spans="1:18" ht="43.2" hidden="1" x14ac:dyDescent="0.55000000000000004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16"/>
        <v>42072.738067129627</v>
      </c>
      <c r="P261" t="str">
        <f t="shared" si="17"/>
        <v>film &amp; video</v>
      </c>
      <c r="Q261" t="str">
        <f t="shared" si="18"/>
        <v>documentary</v>
      </c>
      <c r="R261">
        <f t="shared" si="19"/>
        <v>2015</v>
      </c>
    </row>
    <row r="262" spans="1:18" ht="43.2" hidden="1" x14ac:dyDescent="0.55000000000000004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16"/>
        <v>40330.755543981482</v>
      </c>
      <c r="P262" t="str">
        <f t="shared" si="17"/>
        <v>film &amp; video</v>
      </c>
      <c r="Q262" t="str">
        <f t="shared" si="18"/>
        <v>documentary</v>
      </c>
      <c r="R262">
        <f t="shared" si="19"/>
        <v>2010</v>
      </c>
    </row>
    <row r="263" spans="1:18" ht="28.8" hidden="1" x14ac:dyDescent="0.55000000000000004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16"/>
        <v>41017.885462962964</v>
      </c>
      <c r="P263" t="str">
        <f t="shared" si="17"/>
        <v>film &amp; video</v>
      </c>
      <c r="Q263" t="str">
        <f t="shared" si="18"/>
        <v>documentary</v>
      </c>
      <c r="R263">
        <f t="shared" si="19"/>
        <v>2012</v>
      </c>
    </row>
    <row r="264" spans="1:18" ht="28.8" hidden="1" x14ac:dyDescent="0.55000000000000004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16"/>
        <v>40555.24800925926</v>
      </c>
      <c r="P264" t="str">
        <f t="shared" si="17"/>
        <v>film &amp; video</v>
      </c>
      <c r="Q264" t="str">
        <f t="shared" si="18"/>
        <v>documentary</v>
      </c>
      <c r="R264">
        <f t="shared" si="19"/>
        <v>2011</v>
      </c>
    </row>
    <row r="265" spans="1:18" ht="57.6" hidden="1" x14ac:dyDescent="0.55000000000000004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16"/>
        <v>41149.954791666663</v>
      </c>
      <c r="P265" t="str">
        <f t="shared" si="17"/>
        <v>film &amp; video</v>
      </c>
      <c r="Q265" t="str">
        <f t="shared" si="18"/>
        <v>documentary</v>
      </c>
      <c r="R265">
        <f t="shared" si="19"/>
        <v>2012</v>
      </c>
    </row>
    <row r="266" spans="1:18" ht="57.6" hidden="1" x14ac:dyDescent="0.55000000000000004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16"/>
        <v>41010.620312500003</v>
      </c>
      <c r="P266" t="str">
        <f t="shared" si="17"/>
        <v>film &amp; video</v>
      </c>
      <c r="Q266" t="str">
        <f t="shared" si="18"/>
        <v>documentary</v>
      </c>
      <c r="R266">
        <f t="shared" si="19"/>
        <v>2012</v>
      </c>
    </row>
    <row r="267" spans="1:18" ht="57.6" hidden="1" x14ac:dyDescent="0.55000000000000004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16"/>
        <v>40267.245717592588</v>
      </c>
      <c r="P267" t="str">
        <f t="shared" si="17"/>
        <v>film &amp; video</v>
      </c>
      <c r="Q267" t="str">
        <f t="shared" si="18"/>
        <v>documentary</v>
      </c>
      <c r="R267">
        <f t="shared" si="19"/>
        <v>2010</v>
      </c>
    </row>
    <row r="268" spans="1:18" ht="57.6" hidden="1" x14ac:dyDescent="0.55000000000000004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16"/>
        <v>40205.174849537041</v>
      </c>
      <c r="P268" t="str">
        <f t="shared" si="17"/>
        <v>film &amp; video</v>
      </c>
      <c r="Q268" t="str">
        <f t="shared" si="18"/>
        <v>documentary</v>
      </c>
      <c r="R268">
        <f t="shared" si="19"/>
        <v>2010</v>
      </c>
    </row>
    <row r="269" spans="1:18" ht="43.2" hidden="1" x14ac:dyDescent="0.55000000000000004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16"/>
        <v>41785.452534722222</v>
      </c>
      <c r="P269" t="str">
        <f t="shared" si="17"/>
        <v>film &amp; video</v>
      </c>
      <c r="Q269" t="str">
        <f t="shared" si="18"/>
        <v>documentary</v>
      </c>
      <c r="R269">
        <f t="shared" si="19"/>
        <v>2014</v>
      </c>
    </row>
    <row r="270" spans="1:18" ht="43.2" hidden="1" x14ac:dyDescent="0.55000000000000004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16"/>
        <v>40809.15252314815</v>
      </c>
      <c r="P270" t="str">
        <f t="shared" si="17"/>
        <v>film &amp; video</v>
      </c>
      <c r="Q270" t="str">
        <f t="shared" si="18"/>
        <v>documentary</v>
      </c>
      <c r="R270">
        <f t="shared" si="19"/>
        <v>2011</v>
      </c>
    </row>
    <row r="271" spans="1:18" ht="43.2" hidden="1" x14ac:dyDescent="0.55000000000000004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16"/>
        <v>42758.197013888886</v>
      </c>
      <c r="P271" t="str">
        <f t="shared" si="17"/>
        <v>film &amp; video</v>
      </c>
      <c r="Q271" t="str">
        <f t="shared" si="18"/>
        <v>documentary</v>
      </c>
      <c r="R271">
        <f t="shared" si="19"/>
        <v>2017</v>
      </c>
    </row>
    <row r="272" spans="1:18" ht="43.2" hidden="1" x14ac:dyDescent="0.55000000000000004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16"/>
        <v>40637.866550925923</v>
      </c>
      <c r="P272" t="str">
        <f t="shared" si="17"/>
        <v>film &amp; video</v>
      </c>
      <c r="Q272" t="str">
        <f t="shared" si="18"/>
        <v>documentary</v>
      </c>
      <c r="R272">
        <f t="shared" si="19"/>
        <v>2011</v>
      </c>
    </row>
    <row r="273" spans="1:18" ht="43.2" hidden="1" x14ac:dyDescent="0.55000000000000004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16"/>
        <v>41612.10024305556</v>
      </c>
      <c r="P273" t="str">
        <f t="shared" si="17"/>
        <v>film &amp; video</v>
      </c>
      <c r="Q273" t="str">
        <f t="shared" si="18"/>
        <v>documentary</v>
      </c>
      <c r="R273">
        <f t="shared" si="19"/>
        <v>2013</v>
      </c>
    </row>
    <row r="274" spans="1:18" ht="43.2" hidden="1" x14ac:dyDescent="0.55000000000000004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16"/>
        <v>40235.900358796294</v>
      </c>
      <c r="P274" t="str">
        <f t="shared" si="17"/>
        <v>film &amp; video</v>
      </c>
      <c r="Q274" t="str">
        <f t="shared" si="18"/>
        <v>documentary</v>
      </c>
      <c r="R274">
        <f t="shared" si="19"/>
        <v>2010</v>
      </c>
    </row>
    <row r="275" spans="1:18" ht="43.2" hidden="1" x14ac:dyDescent="0.55000000000000004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16"/>
        <v>40697.498449074075</v>
      </c>
      <c r="P275" t="str">
        <f t="shared" si="17"/>
        <v>film &amp; video</v>
      </c>
      <c r="Q275" t="str">
        <f t="shared" si="18"/>
        <v>documentary</v>
      </c>
      <c r="R275">
        <f t="shared" si="19"/>
        <v>2011</v>
      </c>
    </row>
    <row r="276" spans="1:18" ht="43.2" hidden="1" x14ac:dyDescent="0.55000000000000004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16"/>
        <v>40969.912372685183</v>
      </c>
      <c r="P276" t="str">
        <f t="shared" si="17"/>
        <v>film &amp; video</v>
      </c>
      <c r="Q276" t="str">
        <f t="shared" si="18"/>
        <v>documentary</v>
      </c>
      <c r="R276">
        <f t="shared" si="19"/>
        <v>2012</v>
      </c>
    </row>
    <row r="277" spans="1:18" ht="43.2" hidden="1" x14ac:dyDescent="0.55000000000000004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16"/>
        <v>41193.032013888893</v>
      </c>
      <c r="P277" t="str">
        <f t="shared" si="17"/>
        <v>film &amp; video</v>
      </c>
      <c r="Q277" t="str">
        <f t="shared" si="18"/>
        <v>documentary</v>
      </c>
      <c r="R277">
        <f t="shared" si="19"/>
        <v>2012</v>
      </c>
    </row>
    <row r="278" spans="1:18" ht="43.2" hidden="1" x14ac:dyDescent="0.55000000000000004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16"/>
        <v>40967.081874999996</v>
      </c>
      <c r="P278" t="str">
        <f t="shared" si="17"/>
        <v>film &amp; video</v>
      </c>
      <c r="Q278" t="str">
        <f t="shared" si="18"/>
        <v>documentary</v>
      </c>
      <c r="R278">
        <f t="shared" si="19"/>
        <v>2012</v>
      </c>
    </row>
    <row r="279" spans="1:18" ht="43.2" hidden="1" x14ac:dyDescent="0.55000000000000004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16"/>
        <v>42117.891423611116</v>
      </c>
      <c r="P279" t="str">
        <f t="shared" si="17"/>
        <v>film &amp; video</v>
      </c>
      <c r="Q279" t="str">
        <f t="shared" si="18"/>
        <v>documentary</v>
      </c>
      <c r="R279">
        <f t="shared" si="19"/>
        <v>2015</v>
      </c>
    </row>
    <row r="280" spans="1:18" ht="28.8" hidden="1" x14ac:dyDescent="0.55000000000000004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16"/>
        <v>41164.040960648148</v>
      </c>
      <c r="P280" t="str">
        <f t="shared" si="17"/>
        <v>film &amp; video</v>
      </c>
      <c r="Q280" t="str">
        <f t="shared" si="18"/>
        <v>documentary</v>
      </c>
      <c r="R280">
        <f t="shared" si="19"/>
        <v>2012</v>
      </c>
    </row>
    <row r="281" spans="1:18" ht="43.2" hidden="1" x14ac:dyDescent="0.55000000000000004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16"/>
        <v>42759.244166666671</v>
      </c>
      <c r="P281" t="str">
        <f t="shared" si="17"/>
        <v>film &amp; video</v>
      </c>
      <c r="Q281" t="str">
        <f t="shared" si="18"/>
        <v>documentary</v>
      </c>
      <c r="R281">
        <f t="shared" si="19"/>
        <v>2017</v>
      </c>
    </row>
    <row r="282" spans="1:18" ht="43.2" hidden="1" x14ac:dyDescent="0.55000000000000004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16"/>
        <v>41744.590682870366</v>
      </c>
      <c r="P282" t="str">
        <f t="shared" si="17"/>
        <v>film &amp; video</v>
      </c>
      <c r="Q282" t="str">
        <f t="shared" si="18"/>
        <v>documentary</v>
      </c>
      <c r="R282">
        <f t="shared" si="19"/>
        <v>2014</v>
      </c>
    </row>
    <row r="283" spans="1:18" ht="43.2" hidden="1" x14ac:dyDescent="0.55000000000000004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16"/>
        <v>39950.163344907407</v>
      </c>
      <c r="P283" t="str">
        <f t="shared" si="17"/>
        <v>film &amp; video</v>
      </c>
      <c r="Q283" t="str">
        <f t="shared" si="18"/>
        <v>documentary</v>
      </c>
      <c r="R283">
        <f t="shared" si="19"/>
        <v>2009</v>
      </c>
    </row>
    <row r="284" spans="1:18" ht="43.2" hidden="1" x14ac:dyDescent="0.55000000000000004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16"/>
        <v>40194.920046296298</v>
      </c>
      <c r="P284" t="str">
        <f t="shared" si="17"/>
        <v>film &amp; video</v>
      </c>
      <c r="Q284" t="str">
        <f t="shared" si="18"/>
        <v>documentary</v>
      </c>
      <c r="R284">
        <f t="shared" si="19"/>
        <v>2010</v>
      </c>
    </row>
    <row r="285" spans="1:18" ht="28.8" hidden="1" x14ac:dyDescent="0.55000000000000004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16"/>
        <v>40675.71</v>
      </c>
      <c r="P285" t="str">
        <f t="shared" si="17"/>
        <v>film &amp; video</v>
      </c>
      <c r="Q285" t="str">
        <f t="shared" si="18"/>
        <v>documentary</v>
      </c>
      <c r="R285">
        <f t="shared" si="19"/>
        <v>2011</v>
      </c>
    </row>
    <row r="286" spans="1:18" ht="43.2" hidden="1" x14ac:dyDescent="0.55000000000000004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16"/>
        <v>40904.738194444442</v>
      </c>
      <c r="P286" t="str">
        <f t="shared" si="17"/>
        <v>film &amp; video</v>
      </c>
      <c r="Q286" t="str">
        <f t="shared" si="18"/>
        <v>documentary</v>
      </c>
      <c r="R286">
        <f t="shared" si="19"/>
        <v>2011</v>
      </c>
    </row>
    <row r="287" spans="1:18" ht="43.2" hidden="1" x14ac:dyDescent="0.55000000000000004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16"/>
        <v>41506.756111111114</v>
      </c>
      <c r="P287" t="str">
        <f t="shared" si="17"/>
        <v>film &amp; video</v>
      </c>
      <c r="Q287" t="str">
        <f t="shared" si="18"/>
        <v>documentary</v>
      </c>
      <c r="R287">
        <f t="shared" si="19"/>
        <v>2013</v>
      </c>
    </row>
    <row r="288" spans="1:18" ht="43.2" hidden="1" x14ac:dyDescent="0.55000000000000004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16"/>
        <v>41313.816249999996</v>
      </c>
      <c r="P288" t="str">
        <f t="shared" si="17"/>
        <v>film &amp; video</v>
      </c>
      <c r="Q288" t="str">
        <f t="shared" si="18"/>
        <v>documentary</v>
      </c>
      <c r="R288">
        <f t="shared" si="19"/>
        <v>2013</v>
      </c>
    </row>
    <row r="289" spans="1:18" ht="28.8" hidden="1" x14ac:dyDescent="0.55000000000000004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16"/>
        <v>41184.277986111112</v>
      </c>
      <c r="P289" t="str">
        <f t="shared" si="17"/>
        <v>film &amp; video</v>
      </c>
      <c r="Q289" t="str">
        <f t="shared" si="18"/>
        <v>documentary</v>
      </c>
      <c r="R289">
        <f t="shared" si="19"/>
        <v>2012</v>
      </c>
    </row>
    <row r="290" spans="1:18" ht="57.6" hidden="1" x14ac:dyDescent="0.55000000000000004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16"/>
        <v>41051.168900462959</v>
      </c>
      <c r="P290" t="str">
        <f t="shared" si="17"/>
        <v>film &amp; video</v>
      </c>
      <c r="Q290" t="str">
        <f t="shared" si="18"/>
        <v>documentary</v>
      </c>
      <c r="R290">
        <f t="shared" si="19"/>
        <v>2012</v>
      </c>
    </row>
    <row r="291" spans="1:18" ht="43.2" hidden="1" x14ac:dyDescent="0.55000000000000004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16"/>
        <v>41550.456412037034</v>
      </c>
      <c r="P291" t="str">
        <f t="shared" si="17"/>
        <v>film &amp; video</v>
      </c>
      <c r="Q291" t="str">
        <f t="shared" si="18"/>
        <v>documentary</v>
      </c>
      <c r="R291">
        <f t="shared" si="19"/>
        <v>2013</v>
      </c>
    </row>
    <row r="292" spans="1:18" ht="28.8" hidden="1" x14ac:dyDescent="0.55000000000000004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16"/>
        <v>40526.36917824074</v>
      </c>
      <c r="P292" t="str">
        <f t="shared" si="17"/>
        <v>film &amp; video</v>
      </c>
      <c r="Q292" t="str">
        <f t="shared" si="18"/>
        <v>documentary</v>
      </c>
      <c r="R292">
        <f t="shared" si="19"/>
        <v>2010</v>
      </c>
    </row>
    <row r="293" spans="1:18" ht="43.2" hidden="1" x14ac:dyDescent="0.55000000000000004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16"/>
        <v>41376.769050925926</v>
      </c>
      <c r="P293" t="str">
        <f t="shared" si="17"/>
        <v>film &amp; video</v>
      </c>
      <c r="Q293" t="str">
        <f t="shared" si="18"/>
        <v>documentary</v>
      </c>
      <c r="R293">
        <f t="shared" si="19"/>
        <v>2013</v>
      </c>
    </row>
    <row r="294" spans="1:18" ht="43.2" hidden="1" x14ac:dyDescent="0.55000000000000004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16"/>
        <v>40812.803229166668</v>
      </c>
      <c r="P294" t="str">
        <f t="shared" si="17"/>
        <v>film &amp; video</v>
      </c>
      <c r="Q294" t="str">
        <f t="shared" si="18"/>
        <v>documentary</v>
      </c>
      <c r="R294">
        <f t="shared" si="19"/>
        <v>2011</v>
      </c>
    </row>
    <row r="295" spans="1:18" ht="43.2" hidden="1" x14ac:dyDescent="0.55000000000000004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16"/>
        <v>41719.667986111112</v>
      </c>
      <c r="P295" t="str">
        <f t="shared" si="17"/>
        <v>film &amp; video</v>
      </c>
      <c r="Q295" t="str">
        <f t="shared" si="18"/>
        <v>documentary</v>
      </c>
      <c r="R295">
        <f t="shared" si="19"/>
        <v>2014</v>
      </c>
    </row>
    <row r="296" spans="1:18" ht="57.6" hidden="1" x14ac:dyDescent="0.55000000000000004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16"/>
        <v>40343.084421296298</v>
      </c>
      <c r="P296" t="str">
        <f t="shared" si="17"/>
        <v>film &amp; video</v>
      </c>
      <c r="Q296" t="str">
        <f t="shared" si="18"/>
        <v>documentary</v>
      </c>
      <c r="R296">
        <f t="shared" si="19"/>
        <v>2010</v>
      </c>
    </row>
    <row r="297" spans="1:18" ht="43.2" hidden="1" x14ac:dyDescent="0.55000000000000004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16"/>
        <v>41519.004733796297</v>
      </c>
      <c r="P297" t="str">
        <f t="shared" si="17"/>
        <v>film &amp; video</v>
      </c>
      <c r="Q297" t="str">
        <f t="shared" si="18"/>
        <v>documentary</v>
      </c>
      <c r="R297">
        <f t="shared" si="19"/>
        <v>2013</v>
      </c>
    </row>
    <row r="298" spans="1:18" ht="43.2" hidden="1" x14ac:dyDescent="0.55000000000000004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16"/>
        <v>41134.475497685184</v>
      </c>
      <c r="P298" t="str">
        <f t="shared" si="17"/>
        <v>film &amp; video</v>
      </c>
      <c r="Q298" t="str">
        <f t="shared" si="18"/>
        <v>documentary</v>
      </c>
      <c r="R298">
        <f t="shared" si="19"/>
        <v>2012</v>
      </c>
    </row>
    <row r="299" spans="1:18" ht="43.2" hidden="1" x14ac:dyDescent="0.55000000000000004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16"/>
        <v>42089.72802083334</v>
      </c>
      <c r="P299" t="str">
        <f t="shared" si="17"/>
        <v>film &amp; video</v>
      </c>
      <c r="Q299" t="str">
        <f t="shared" si="18"/>
        <v>documentary</v>
      </c>
      <c r="R299">
        <f t="shared" si="19"/>
        <v>2015</v>
      </c>
    </row>
    <row r="300" spans="1:18" ht="28.8" hidden="1" x14ac:dyDescent="0.55000000000000004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16"/>
        <v>41709.463518518518</v>
      </c>
      <c r="P300" t="str">
        <f t="shared" si="17"/>
        <v>film &amp; video</v>
      </c>
      <c r="Q300" t="str">
        <f t="shared" si="18"/>
        <v>documentary</v>
      </c>
      <c r="R300">
        <f t="shared" si="19"/>
        <v>2014</v>
      </c>
    </row>
    <row r="301" spans="1:18" ht="43.2" hidden="1" x14ac:dyDescent="0.55000000000000004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16"/>
        <v>40469.225231481483</v>
      </c>
      <c r="P301" t="str">
        <f t="shared" si="17"/>
        <v>film &amp; video</v>
      </c>
      <c r="Q301" t="str">
        <f t="shared" si="18"/>
        <v>documentary</v>
      </c>
      <c r="R301">
        <f t="shared" si="19"/>
        <v>2010</v>
      </c>
    </row>
    <row r="302" spans="1:18" ht="43.2" hidden="1" x14ac:dyDescent="0.55000000000000004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16"/>
        <v>40626.959930555553</v>
      </c>
      <c r="P302" t="str">
        <f t="shared" si="17"/>
        <v>film &amp; video</v>
      </c>
      <c r="Q302" t="str">
        <f t="shared" si="18"/>
        <v>documentary</v>
      </c>
      <c r="R302">
        <f t="shared" si="19"/>
        <v>2011</v>
      </c>
    </row>
    <row r="303" spans="1:18" ht="43.2" hidden="1" x14ac:dyDescent="0.55000000000000004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16"/>
        <v>41312.737673611111</v>
      </c>
      <c r="P303" t="str">
        <f t="shared" si="17"/>
        <v>film &amp; video</v>
      </c>
      <c r="Q303" t="str">
        <f t="shared" si="18"/>
        <v>documentary</v>
      </c>
      <c r="R303">
        <f t="shared" si="19"/>
        <v>2013</v>
      </c>
    </row>
    <row r="304" spans="1:18" ht="57.6" hidden="1" x14ac:dyDescent="0.55000000000000004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16"/>
        <v>40933.856921296298</v>
      </c>
      <c r="P304" t="str">
        <f t="shared" si="17"/>
        <v>film &amp; video</v>
      </c>
      <c r="Q304" t="str">
        <f t="shared" si="18"/>
        <v>documentary</v>
      </c>
      <c r="R304">
        <f t="shared" si="19"/>
        <v>2012</v>
      </c>
    </row>
    <row r="305" spans="1:18" ht="43.2" hidden="1" x14ac:dyDescent="0.55000000000000004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16"/>
        <v>41032.071134259262</v>
      </c>
      <c r="P305" t="str">
        <f t="shared" si="17"/>
        <v>film &amp; video</v>
      </c>
      <c r="Q305" t="str">
        <f t="shared" si="18"/>
        <v>documentary</v>
      </c>
      <c r="R305">
        <f t="shared" si="19"/>
        <v>2012</v>
      </c>
    </row>
    <row r="306" spans="1:18" ht="28.8" hidden="1" x14ac:dyDescent="0.55000000000000004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16"/>
        <v>41114.094872685186</v>
      </c>
      <c r="P306" t="str">
        <f t="shared" si="17"/>
        <v>film &amp; video</v>
      </c>
      <c r="Q306" t="str">
        <f t="shared" si="18"/>
        <v>documentary</v>
      </c>
      <c r="R306">
        <f t="shared" si="19"/>
        <v>2012</v>
      </c>
    </row>
    <row r="307" spans="1:18" ht="28.8" hidden="1" x14ac:dyDescent="0.55000000000000004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16"/>
        <v>40948.630196759259</v>
      </c>
      <c r="P307" t="str">
        <f t="shared" si="17"/>
        <v>film &amp; video</v>
      </c>
      <c r="Q307" t="str">
        <f t="shared" si="18"/>
        <v>documentary</v>
      </c>
      <c r="R307">
        <f t="shared" si="19"/>
        <v>2012</v>
      </c>
    </row>
    <row r="308" spans="1:18" ht="28.8" hidden="1" x14ac:dyDescent="0.55000000000000004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16"/>
        <v>41333.837187500001</v>
      </c>
      <c r="P308" t="str">
        <f t="shared" si="17"/>
        <v>film &amp; video</v>
      </c>
      <c r="Q308" t="str">
        <f t="shared" si="18"/>
        <v>documentary</v>
      </c>
      <c r="R308">
        <f t="shared" si="19"/>
        <v>2013</v>
      </c>
    </row>
    <row r="309" spans="1:18" hidden="1" x14ac:dyDescent="0.55000000000000004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16"/>
        <v>41282.944456018515</v>
      </c>
      <c r="P309" t="str">
        <f t="shared" si="17"/>
        <v>film &amp; video</v>
      </c>
      <c r="Q309" t="str">
        <f t="shared" si="18"/>
        <v>documentary</v>
      </c>
      <c r="R309">
        <f t="shared" si="19"/>
        <v>2013</v>
      </c>
    </row>
    <row r="310" spans="1:18" ht="43.2" hidden="1" x14ac:dyDescent="0.55000000000000004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16"/>
        <v>40567.694560185184</v>
      </c>
      <c r="P310" t="str">
        <f t="shared" si="17"/>
        <v>film &amp; video</v>
      </c>
      <c r="Q310" t="str">
        <f t="shared" si="18"/>
        <v>documentary</v>
      </c>
      <c r="R310">
        <f t="shared" si="19"/>
        <v>2011</v>
      </c>
    </row>
    <row r="311" spans="1:18" ht="43.2" hidden="1" x14ac:dyDescent="0.55000000000000004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16"/>
        <v>41134.751550925925</v>
      </c>
      <c r="P311" t="str">
        <f t="shared" si="17"/>
        <v>film &amp; video</v>
      </c>
      <c r="Q311" t="str">
        <f t="shared" si="18"/>
        <v>documentary</v>
      </c>
      <c r="R311">
        <f t="shared" si="19"/>
        <v>2012</v>
      </c>
    </row>
    <row r="312" spans="1:18" ht="43.2" hidden="1" x14ac:dyDescent="0.55000000000000004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16"/>
        <v>40821.183136574073</v>
      </c>
      <c r="P312" t="str">
        <f t="shared" si="17"/>
        <v>film &amp; video</v>
      </c>
      <c r="Q312" t="str">
        <f t="shared" si="18"/>
        <v>documentary</v>
      </c>
      <c r="R312">
        <f t="shared" si="19"/>
        <v>2011</v>
      </c>
    </row>
    <row r="313" spans="1:18" ht="43.2" hidden="1" x14ac:dyDescent="0.55000000000000004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16"/>
        <v>40868.219814814816</v>
      </c>
      <c r="P313" t="str">
        <f t="shared" si="17"/>
        <v>film &amp; video</v>
      </c>
      <c r="Q313" t="str">
        <f t="shared" si="18"/>
        <v>documentary</v>
      </c>
      <c r="R313">
        <f t="shared" si="19"/>
        <v>2011</v>
      </c>
    </row>
    <row r="314" spans="1:18" ht="43.2" hidden="1" x14ac:dyDescent="0.55000000000000004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16"/>
        <v>41348.877685185187</v>
      </c>
      <c r="P314" t="str">
        <f t="shared" si="17"/>
        <v>film &amp; video</v>
      </c>
      <c r="Q314" t="str">
        <f t="shared" si="18"/>
        <v>documentary</v>
      </c>
      <c r="R314">
        <f t="shared" si="19"/>
        <v>2013</v>
      </c>
    </row>
    <row r="315" spans="1:18" ht="57.6" hidden="1" x14ac:dyDescent="0.55000000000000004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16"/>
        <v>40357.227939814817</v>
      </c>
      <c r="P315" t="str">
        <f t="shared" si="17"/>
        <v>film &amp; video</v>
      </c>
      <c r="Q315" t="str">
        <f t="shared" si="18"/>
        <v>documentary</v>
      </c>
      <c r="R315">
        <f t="shared" si="19"/>
        <v>2010</v>
      </c>
    </row>
    <row r="316" spans="1:18" ht="43.2" hidden="1" x14ac:dyDescent="0.55000000000000004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16"/>
        <v>41304.833194444444</v>
      </c>
      <c r="P316" t="str">
        <f t="shared" si="17"/>
        <v>film &amp; video</v>
      </c>
      <c r="Q316" t="str">
        <f t="shared" si="18"/>
        <v>documentary</v>
      </c>
      <c r="R316">
        <f t="shared" si="19"/>
        <v>2013</v>
      </c>
    </row>
    <row r="317" spans="1:18" ht="43.2" hidden="1" x14ac:dyDescent="0.55000000000000004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16"/>
        <v>41113.77238425926</v>
      </c>
      <c r="P317" t="str">
        <f t="shared" si="17"/>
        <v>film &amp; video</v>
      </c>
      <c r="Q317" t="str">
        <f t="shared" si="18"/>
        <v>documentary</v>
      </c>
      <c r="R317">
        <f t="shared" si="19"/>
        <v>2012</v>
      </c>
    </row>
    <row r="318" spans="1:18" ht="28.8" hidden="1" x14ac:dyDescent="0.55000000000000004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16"/>
        <v>41950.923576388886</v>
      </c>
      <c r="P318" t="str">
        <f t="shared" si="17"/>
        <v>film &amp; video</v>
      </c>
      <c r="Q318" t="str">
        <f t="shared" si="18"/>
        <v>documentary</v>
      </c>
      <c r="R318">
        <f t="shared" si="19"/>
        <v>2014</v>
      </c>
    </row>
    <row r="319" spans="1:18" ht="43.2" hidden="1" x14ac:dyDescent="0.55000000000000004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16"/>
        <v>41589.676886574074</v>
      </c>
      <c r="P319" t="str">
        <f t="shared" si="17"/>
        <v>film &amp; video</v>
      </c>
      <c r="Q319" t="str">
        <f t="shared" si="18"/>
        <v>documentary</v>
      </c>
      <c r="R319">
        <f t="shared" si="19"/>
        <v>2013</v>
      </c>
    </row>
    <row r="320" spans="1:18" ht="43.2" hidden="1" x14ac:dyDescent="0.55000000000000004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16"/>
        <v>41330.038784722223</v>
      </c>
      <c r="P320" t="str">
        <f t="shared" si="17"/>
        <v>film &amp; video</v>
      </c>
      <c r="Q320" t="str">
        <f t="shared" si="18"/>
        <v>documentary</v>
      </c>
      <c r="R320">
        <f t="shared" si="19"/>
        <v>2013</v>
      </c>
    </row>
    <row r="321" spans="1:18" ht="57.6" hidden="1" x14ac:dyDescent="0.55000000000000004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16"/>
        <v>40123.83829861111</v>
      </c>
      <c r="P321" t="str">
        <f t="shared" si="17"/>
        <v>film &amp; video</v>
      </c>
      <c r="Q321" t="str">
        <f t="shared" si="18"/>
        <v>documentary</v>
      </c>
      <c r="R321">
        <f t="shared" si="19"/>
        <v>2009</v>
      </c>
    </row>
    <row r="322" spans="1:18" ht="43.2" hidden="1" x14ac:dyDescent="0.55000000000000004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ref="O322:O385" si="20">(((J322/60)/60)/24)+DATE(1970,1,1)</f>
        <v>42331.551307870366</v>
      </c>
      <c r="P322" t="str">
        <f t="shared" ref="P322:P385" si="21">LEFT(N322,SEARCH("/",N322)-1)</f>
        <v>film &amp; video</v>
      </c>
      <c r="Q322" t="str">
        <f t="shared" ref="Q322:Q385" si="22">RIGHT(N322,LEN(N322)-SEARCH("/",N322))</f>
        <v>documentary</v>
      </c>
      <c r="R322">
        <f t="shared" si="19"/>
        <v>2015</v>
      </c>
    </row>
    <row r="323" spans="1:18" ht="43.2" hidden="1" x14ac:dyDescent="0.55000000000000004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si="20"/>
        <v>42647.446597222224</v>
      </c>
      <c r="P323" t="str">
        <f t="shared" si="21"/>
        <v>film &amp; video</v>
      </c>
      <c r="Q323" t="str">
        <f t="shared" si="22"/>
        <v>documentary</v>
      </c>
      <c r="R323">
        <f t="shared" ref="R323:R386" si="23">YEAR(O323)</f>
        <v>2016</v>
      </c>
    </row>
    <row r="324" spans="1:18" ht="43.2" hidden="1" x14ac:dyDescent="0.55000000000000004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20"/>
        <v>42473.57</v>
      </c>
      <c r="P324" t="str">
        <f t="shared" si="21"/>
        <v>film &amp; video</v>
      </c>
      <c r="Q324" t="str">
        <f t="shared" si="22"/>
        <v>documentary</v>
      </c>
      <c r="R324">
        <f t="shared" si="23"/>
        <v>2016</v>
      </c>
    </row>
    <row r="325" spans="1:18" ht="43.2" hidden="1" x14ac:dyDescent="0.55000000000000004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20"/>
        <v>42697.32136574074</v>
      </c>
      <c r="P325" t="str">
        <f t="shared" si="21"/>
        <v>film &amp; video</v>
      </c>
      <c r="Q325" t="str">
        <f t="shared" si="22"/>
        <v>documentary</v>
      </c>
      <c r="R325">
        <f t="shared" si="23"/>
        <v>2016</v>
      </c>
    </row>
    <row r="326" spans="1:18" ht="43.2" hidden="1" x14ac:dyDescent="0.55000000000000004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20"/>
        <v>42184.626250000001</v>
      </c>
      <c r="P326" t="str">
        <f t="shared" si="21"/>
        <v>film &amp; video</v>
      </c>
      <c r="Q326" t="str">
        <f t="shared" si="22"/>
        <v>documentary</v>
      </c>
      <c r="R326">
        <f t="shared" si="23"/>
        <v>2015</v>
      </c>
    </row>
    <row r="327" spans="1:18" ht="43.2" hidden="1" x14ac:dyDescent="0.55000000000000004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20"/>
        <v>42689.187881944439</v>
      </c>
      <c r="P327" t="str">
        <f t="shared" si="21"/>
        <v>film &amp; video</v>
      </c>
      <c r="Q327" t="str">
        <f t="shared" si="22"/>
        <v>documentary</v>
      </c>
      <c r="R327">
        <f t="shared" si="23"/>
        <v>2016</v>
      </c>
    </row>
    <row r="328" spans="1:18" ht="43.2" hidden="1" x14ac:dyDescent="0.55000000000000004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20"/>
        <v>42775.314884259264</v>
      </c>
      <c r="P328" t="str">
        <f t="shared" si="21"/>
        <v>film &amp; video</v>
      </c>
      <c r="Q328" t="str">
        <f t="shared" si="22"/>
        <v>documentary</v>
      </c>
      <c r="R328">
        <f t="shared" si="23"/>
        <v>2017</v>
      </c>
    </row>
    <row r="329" spans="1:18" ht="43.2" hidden="1" x14ac:dyDescent="0.55000000000000004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20"/>
        <v>42058.235289351855</v>
      </c>
      <c r="P329" t="str">
        <f t="shared" si="21"/>
        <v>film &amp; video</v>
      </c>
      <c r="Q329" t="str">
        <f t="shared" si="22"/>
        <v>documentary</v>
      </c>
      <c r="R329">
        <f t="shared" si="23"/>
        <v>2015</v>
      </c>
    </row>
    <row r="330" spans="1:18" ht="43.2" hidden="1" x14ac:dyDescent="0.55000000000000004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20"/>
        <v>42278.946620370371</v>
      </c>
      <c r="P330" t="str">
        <f t="shared" si="21"/>
        <v>film &amp; video</v>
      </c>
      <c r="Q330" t="str">
        <f t="shared" si="22"/>
        <v>documentary</v>
      </c>
      <c r="R330">
        <f t="shared" si="23"/>
        <v>2015</v>
      </c>
    </row>
    <row r="331" spans="1:18" ht="43.2" hidden="1" x14ac:dyDescent="0.55000000000000004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20"/>
        <v>42291.46674768519</v>
      </c>
      <c r="P331" t="str">
        <f t="shared" si="21"/>
        <v>film &amp; video</v>
      </c>
      <c r="Q331" t="str">
        <f t="shared" si="22"/>
        <v>documentary</v>
      </c>
      <c r="R331">
        <f t="shared" si="23"/>
        <v>2015</v>
      </c>
    </row>
    <row r="332" spans="1:18" ht="43.2" hidden="1" x14ac:dyDescent="0.55000000000000004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20"/>
        <v>41379.515775462962</v>
      </c>
      <c r="P332" t="str">
        <f t="shared" si="21"/>
        <v>film &amp; video</v>
      </c>
      <c r="Q332" t="str">
        <f t="shared" si="22"/>
        <v>documentary</v>
      </c>
      <c r="R332">
        <f t="shared" si="23"/>
        <v>2013</v>
      </c>
    </row>
    <row r="333" spans="1:18" ht="43.2" hidden="1" x14ac:dyDescent="0.55000000000000004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20"/>
        <v>42507.581412037034</v>
      </c>
      <c r="P333" t="str">
        <f t="shared" si="21"/>
        <v>film &amp; video</v>
      </c>
      <c r="Q333" t="str">
        <f t="shared" si="22"/>
        <v>documentary</v>
      </c>
      <c r="R333">
        <f t="shared" si="23"/>
        <v>2016</v>
      </c>
    </row>
    <row r="334" spans="1:18" ht="43.2" hidden="1" x14ac:dyDescent="0.55000000000000004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20"/>
        <v>42263.680289351847</v>
      </c>
      <c r="P334" t="str">
        <f t="shared" si="21"/>
        <v>film &amp; video</v>
      </c>
      <c r="Q334" t="str">
        <f t="shared" si="22"/>
        <v>documentary</v>
      </c>
      <c r="R334">
        <f t="shared" si="23"/>
        <v>2015</v>
      </c>
    </row>
    <row r="335" spans="1:18" ht="43.2" hidden="1" x14ac:dyDescent="0.55000000000000004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20"/>
        <v>42437.636469907404</v>
      </c>
      <c r="P335" t="str">
        <f t="shared" si="21"/>
        <v>film &amp; video</v>
      </c>
      <c r="Q335" t="str">
        <f t="shared" si="22"/>
        <v>documentary</v>
      </c>
      <c r="R335">
        <f t="shared" si="23"/>
        <v>2016</v>
      </c>
    </row>
    <row r="336" spans="1:18" ht="43.2" hidden="1" x14ac:dyDescent="0.55000000000000004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20"/>
        <v>42101.682372685187</v>
      </c>
      <c r="P336" t="str">
        <f t="shared" si="21"/>
        <v>film &amp; video</v>
      </c>
      <c r="Q336" t="str">
        <f t="shared" si="22"/>
        <v>documentary</v>
      </c>
      <c r="R336">
        <f t="shared" si="23"/>
        <v>2015</v>
      </c>
    </row>
    <row r="337" spans="1:18" ht="43.2" hidden="1" x14ac:dyDescent="0.55000000000000004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20"/>
        <v>42101.737442129626</v>
      </c>
      <c r="P337" t="str">
        <f t="shared" si="21"/>
        <v>film &amp; video</v>
      </c>
      <c r="Q337" t="str">
        <f t="shared" si="22"/>
        <v>documentary</v>
      </c>
      <c r="R337">
        <f t="shared" si="23"/>
        <v>2015</v>
      </c>
    </row>
    <row r="338" spans="1:18" ht="43.2" hidden="1" x14ac:dyDescent="0.55000000000000004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20"/>
        <v>42291.596273148149</v>
      </c>
      <c r="P338" t="str">
        <f t="shared" si="21"/>
        <v>film &amp; video</v>
      </c>
      <c r="Q338" t="str">
        <f t="shared" si="22"/>
        <v>documentary</v>
      </c>
      <c r="R338">
        <f t="shared" si="23"/>
        <v>2015</v>
      </c>
    </row>
    <row r="339" spans="1:18" ht="43.2" hidden="1" x14ac:dyDescent="0.55000000000000004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20"/>
        <v>42047.128564814819</v>
      </c>
      <c r="P339" t="str">
        <f t="shared" si="21"/>
        <v>film &amp; video</v>
      </c>
      <c r="Q339" t="str">
        <f t="shared" si="22"/>
        <v>documentary</v>
      </c>
      <c r="R339">
        <f t="shared" si="23"/>
        <v>2015</v>
      </c>
    </row>
    <row r="340" spans="1:18" ht="43.2" hidden="1" x14ac:dyDescent="0.55000000000000004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20"/>
        <v>42559.755671296298</v>
      </c>
      <c r="P340" t="str">
        <f t="shared" si="21"/>
        <v>film &amp; video</v>
      </c>
      <c r="Q340" t="str">
        <f t="shared" si="22"/>
        <v>documentary</v>
      </c>
      <c r="R340">
        <f t="shared" si="23"/>
        <v>2016</v>
      </c>
    </row>
    <row r="341" spans="1:18" ht="43.2" hidden="1" x14ac:dyDescent="0.55000000000000004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20"/>
        <v>42093.760046296295</v>
      </c>
      <c r="P341" t="str">
        <f t="shared" si="21"/>
        <v>film &amp; video</v>
      </c>
      <c r="Q341" t="str">
        <f t="shared" si="22"/>
        <v>documentary</v>
      </c>
      <c r="R341">
        <f t="shared" si="23"/>
        <v>2015</v>
      </c>
    </row>
    <row r="342" spans="1:18" ht="43.2" hidden="1" x14ac:dyDescent="0.55000000000000004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20"/>
        <v>42772.669062500005</v>
      </c>
      <c r="P342" t="str">
        <f t="shared" si="21"/>
        <v>film &amp; video</v>
      </c>
      <c r="Q342" t="str">
        <f t="shared" si="22"/>
        <v>documentary</v>
      </c>
      <c r="R342">
        <f t="shared" si="23"/>
        <v>2017</v>
      </c>
    </row>
    <row r="343" spans="1:18" ht="43.2" hidden="1" x14ac:dyDescent="0.55000000000000004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20"/>
        <v>41894.879606481481</v>
      </c>
      <c r="P343" t="str">
        <f t="shared" si="21"/>
        <v>film &amp; video</v>
      </c>
      <c r="Q343" t="str">
        <f t="shared" si="22"/>
        <v>documentary</v>
      </c>
      <c r="R343">
        <f t="shared" si="23"/>
        <v>2014</v>
      </c>
    </row>
    <row r="344" spans="1:18" ht="28.8" hidden="1" x14ac:dyDescent="0.55000000000000004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20"/>
        <v>42459.780844907407</v>
      </c>
      <c r="P344" t="str">
        <f t="shared" si="21"/>
        <v>film &amp; video</v>
      </c>
      <c r="Q344" t="str">
        <f t="shared" si="22"/>
        <v>documentary</v>
      </c>
      <c r="R344">
        <f t="shared" si="23"/>
        <v>2016</v>
      </c>
    </row>
    <row r="345" spans="1:18" ht="43.2" hidden="1" x14ac:dyDescent="0.55000000000000004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20"/>
        <v>41926.73778935185</v>
      </c>
      <c r="P345" t="str">
        <f t="shared" si="21"/>
        <v>film &amp; video</v>
      </c>
      <c r="Q345" t="str">
        <f t="shared" si="22"/>
        <v>documentary</v>
      </c>
      <c r="R345">
        <f t="shared" si="23"/>
        <v>2014</v>
      </c>
    </row>
    <row r="346" spans="1:18" ht="43.2" hidden="1" x14ac:dyDescent="0.55000000000000004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20"/>
        <v>42111.970995370371</v>
      </c>
      <c r="P346" t="str">
        <f t="shared" si="21"/>
        <v>film &amp; video</v>
      </c>
      <c r="Q346" t="str">
        <f t="shared" si="22"/>
        <v>documentary</v>
      </c>
      <c r="R346">
        <f t="shared" si="23"/>
        <v>2015</v>
      </c>
    </row>
    <row r="347" spans="1:18" ht="43.2" hidden="1" x14ac:dyDescent="0.55000000000000004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20"/>
        <v>42114.944328703699</v>
      </c>
      <c r="P347" t="str">
        <f t="shared" si="21"/>
        <v>film &amp; video</v>
      </c>
      <c r="Q347" t="str">
        <f t="shared" si="22"/>
        <v>documentary</v>
      </c>
      <c r="R347">
        <f t="shared" si="23"/>
        <v>2015</v>
      </c>
    </row>
    <row r="348" spans="1:18" ht="43.2" hidden="1" x14ac:dyDescent="0.55000000000000004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20"/>
        <v>42261.500243055561</v>
      </c>
      <c r="P348" t="str">
        <f t="shared" si="21"/>
        <v>film &amp; video</v>
      </c>
      <c r="Q348" t="str">
        <f t="shared" si="22"/>
        <v>documentary</v>
      </c>
      <c r="R348">
        <f t="shared" si="23"/>
        <v>2015</v>
      </c>
    </row>
    <row r="349" spans="1:18" ht="43.2" hidden="1" x14ac:dyDescent="0.55000000000000004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20"/>
        <v>42292.495474537034</v>
      </c>
      <c r="P349" t="str">
        <f t="shared" si="21"/>
        <v>film &amp; video</v>
      </c>
      <c r="Q349" t="str">
        <f t="shared" si="22"/>
        <v>documentary</v>
      </c>
      <c r="R349">
        <f t="shared" si="23"/>
        <v>2015</v>
      </c>
    </row>
    <row r="350" spans="1:18" ht="43.2" hidden="1" x14ac:dyDescent="0.55000000000000004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20"/>
        <v>42207.58699074074</v>
      </c>
      <c r="P350" t="str">
        <f t="shared" si="21"/>
        <v>film &amp; video</v>
      </c>
      <c r="Q350" t="str">
        <f t="shared" si="22"/>
        <v>documentary</v>
      </c>
      <c r="R350">
        <f t="shared" si="23"/>
        <v>2015</v>
      </c>
    </row>
    <row r="351" spans="1:18" ht="43.2" hidden="1" x14ac:dyDescent="0.55000000000000004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20"/>
        <v>42760.498935185184</v>
      </c>
      <c r="P351" t="str">
        <f t="shared" si="21"/>
        <v>film &amp; video</v>
      </c>
      <c r="Q351" t="str">
        <f t="shared" si="22"/>
        <v>documentary</v>
      </c>
      <c r="R351">
        <f t="shared" si="23"/>
        <v>2017</v>
      </c>
    </row>
    <row r="352" spans="1:18" ht="43.2" hidden="1" x14ac:dyDescent="0.55000000000000004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20"/>
        <v>42586.066076388888</v>
      </c>
      <c r="P352" t="str">
        <f t="shared" si="21"/>
        <v>film &amp; video</v>
      </c>
      <c r="Q352" t="str">
        <f t="shared" si="22"/>
        <v>documentary</v>
      </c>
      <c r="R352">
        <f t="shared" si="23"/>
        <v>2016</v>
      </c>
    </row>
    <row r="353" spans="1:18" ht="43.2" hidden="1" x14ac:dyDescent="0.55000000000000004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20"/>
        <v>42427.964745370366</v>
      </c>
      <c r="P353" t="str">
        <f t="shared" si="21"/>
        <v>film &amp; video</v>
      </c>
      <c r="Q353" t="str">
        <f t="shared" si="22"/>
        <v>documentary</v>
      </c>
      <c r="R353">
        <f t="shared" si="23"/>
        <v>2016</v>
      </c>
    </row>
    <row r="354" spans="1:18" ht="43.2" hidden="1" x14ac:dyDescent="0.55000000000000004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20"/>
        <v>41890.167453703703</v>
      </c>
      <c r="P354" t="str">
        <f t="shared" si="21"/>
        <v>film &amp; video</v>
      </c>
      <c r="Q354" t="str">
        <f t="shared" si="22"/>
        <v>documentary</v>
      </c>
      <c r="R354">
        <f t="shared" si="23"/>
        <v>2014</v>
      </c>
    </row>
    <row r="355" spans="1:18" ht="43.2" hidden="1" x14ac:dyDescent="0.55000000000000004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20"/>
        <v>42297.791886574079</v>
      </c>
      <c r="P355" t="str">
        <f t="shared" si="21"/>
        <v>film &amp; video</v>
      </c>
      <c r="Q355" t="str">
        <f t="shared" si="22"/>
        <v>documentary</v>
      </c>
      <c r="R355">
        <f t="shared" si="23"/>
        <v>2015</v>
      </c>
    </row>
    <row r="356" spans="1:18" ht="43.2" hidden="1" x14ac:dyDescent="0.55000000000000004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20"/>
        <v>42438.827789351853</v>
      </c>
      <c r="P356" t="str">
        <f t="shared" si="21"/>
        <v>film &amp; video</v>
      </c>
      <c r="Q356" t="str">
        <f t="shared" si="22"/>
        <v>documentary</v>
      </c>
      <c r="R356">
        <f t="shared" si="23"/>
        <v>2016</v>
      </c>
    </row>
    <row r="357" spans="1:18" ht="28.8" hidden="1" x14ac:dyDescent="0.55000000000000004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20"/>
        <v>41943.293912037036</v>
      </c>
      <c r="P357" t="str">
        <f t="shared" si="21"/>
        <v>film &amp; video</v>
      </c>
      <c r="Q357" t="str">
        <f t="shared" si="22"/>
        <v>documentary</v>
      </c>
      <c r="R357">
        <f t="shared" si="23"/>
        <v>2014</v>
      </c>
    </row>
    <row r="358" spans="1:18" ht="28.8" hidden="1" x14ac:dyDescent="0.55000000000000004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20"/>
        <v>42415.803159722222</v>
      </c>
      <c r="P358" t="str">
        <f t="shared" si="21"/>
        <v>film &amp; video</v>
      </c>
      <c r="Q358" t="str">
        <f t="shared" si="22"/>
        <v>documentary</v>
      </c>
      <c r="R358">
        <f t="shared" si="23"/>
        <v>2016</v>
      </c>
    </row>
    <row r="359" spans="1:18" ht="43.2" hidden="1" x14ac:dyDescent="0.55000000000000004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20"/>
        <v>42078.222187499996</v>
      </c>
      <c r="P359" t="str">
        <f t="shared" si="21"/>
        <v>film &amp; video</v>
      </c>
      <c r="Q359" t="str">
        <f t="shared" si="22"/>
        <v>documentary</v>
      </c>
      <c r="R359">
        <f t="shared" si="23"/>
        <v>2015</v>
      </c>
    </row>
    <row r="360" spans="1:18" ht="43.2" hidden="1" x14ac:dyDescent="0.55000000000000004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20"/>
        <v>42507.860196759255</v>
      </c>
      <c r="P360" t="str">
        <f t="shared" si="21"/>
        <v>film &amp; video</v>
      </c>
      <c r="Q360" t="str">
        <f t="shared" si="22"/>
        <v>documentary</v>
      </c>
      <c r="R360">
        <f t="shared" si="23"/>
        <v>2016</v>
      </c>
    </row>
    <row r="361" spans="1:18" ht="43.2" hidden="1" x14ac:dyDescent="0.55000000000000004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20"/>
        <v>41935.070486111108</v>
      </c>
      <c r="P361" t="str">
        <f t="shared" si="21"/>
        <v>film &amp; video</v>
      </c>
      <c r="Q361" t="str">
        <f t="shared" si="22"/>
        <v>documentary</v>
      </c>
      <c r="R361">
        <f t="shared" si="23"/>
        <v>2014</v>
      </c>
    </row>
    <row r="362" spans="1:18" ht="43.2" hidden="1" x14ac:dyDescent="0.55000000000000004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20"/>
        <v>42163.897916666669</v>
      </c>
      <c r="P362" t="str">
        <f t="shared" si="21"/>
        <v>film &amp; video</v>
      </c>
      <c r="Q362" t="str">
        <f t="shared" si="22"/>
        <v>documentary</v>
      </c>
      <c r="R362">
        <f t="shared" si="23"/>
        <v>2015</v>
      </c>
    </row>
    <row r="363" spans="1:18" ht="43.2" hidden="1" x14ac:dyDescent="0.55000000000000004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20"/>
        <v>41936.001226851848</v>
      </c>
      <c r="P363" t="str">
        <f t="shared" si="21"/>
        <v>film &amp; video</v>
      </c>
      <c r="Q363" t="str">
        <f t="shared" si="22"/>
        <v>documentary</v>
      </c>
      <c r="R363">
        <f t="shared" si="23"/>
        <v>2014</v>
      </c>
    </row>
    <row r="364" spans="1:18" ht="43.2" hidden="1" x14ac:dyDescent="0.55000000000000004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20"/>
        <v>41837.210543981484</v>
      </c>
      <c r="P364" t="str">
        <f t="shared" si="21"/>
        <v>film &amp; video</v>
      </c>
      <c r="Q364" t="str">
        <f t="shared" si="22"/>
        <v>documentary</v>
      </c>
      <c r="R364">
        <f t="shared" si="23"/>
        <v>2014</v>
      </c>
    </row>
    <row r="365" spans="1:18" ht="43.2" hidden="1" x14ac:dyDescent="0.55000000000000004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20"/>
        <v>40255.744629629626</v>
      </c>
      <c r="P365" t="str">
        <f t="shared" si="21"/>
        <v>film &amp; video</v>
      </c>
      <c r="Q365" t="str">
        <f t="shared" si="22"/>
        <v>documentary</v>
      </c>
      <c r="R365">
        <f t="shared" si="23"/>
        <v>2010</v>
      </c>
    </row>
    <row r="366" spans="1:18" ht="43.2" hidden="1" x14ac:dyDescent="0.55000000000000004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20"/>
        <v>41780.859629629631</v>
      </c>
      <c r="P366" t="str">
        <f t="shared" si="21"/>
        <v>film &amp; video</v>
      </c>
      <c r="Q366" t="str">
        <f t="shared" si="22"/>
        <v>documentary</v>
      </c>
      <c r="R366">
        <f t="shared" si="23"/>
        <v>2014</v>
      </c>
    </row>
    <row r="367" spans="1:18" ht="43.2" hidden="1" x14ac:dyDescent="0.55000000000000004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20"/>
        <v>41668.606469907405</v>
      </c>
      <c r="P367" t="str">
        <f t="shared" si="21"/>
        <v>film &amp; video</v>
      </c>
      <c r="Q367" t="str">
        <f t="shared" si="22"/>
        <v>documentary</v>
      </c>
      <c r="R367">
        <f t="shared" si="23"/>
        <v>2014</v>
      </c>
    </row>
    <row r="368" spans="1:18" ht="43.2" hidden="1" x14ac:dyDescent="0.55000000000000004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20"/>
        <v>41019.793032407404</v>
      </c>
      <c r="P368" t="str">
        <f t="shared" si="21"/>
        <v>film &amp; video</v>
      </c>
      <c r="Q368" t="str">
        <f t="shared" si="22"/>
        <v>documentary</v>
      </c>
      <c r="R368">
        <f t="shared" si="23"/>
        <v>2012</v>
      </c>
    </row>
    <row r="369" spans="1:18" ht="43.2" hidden="1" x14ac:dyDescent="0.55000000000000004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20"/>
        <v>41355.577291666668</v>
      </c>
      <c r="P369" t="str">
        <f t="shared" si="21"/>
        <v>film &amp; video</v>
      </c>
      <c r="Q369" t="str">
        <f t="shared" si="22"/>
        <v>documentary</v>
      </c>
      <c r="R369">
        <f t="shared" si="23"/>
        <v>2013</v>
      </c>
    </row>
    <row r="370" spans="1:18" ht="43.2" hidden="1" x14ac:dyDescent="0.55000000000000004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20"/>
        <v>42043.605578703704</v>
      </c>
      <c r="P370" t="str">
        <f t="shared" si="21"/>
        <v>film &amp; video</v>
      </c>
      <c r="Q370" t="str">
        <f t="shared" si="22"/>
        <v>documentary</v>
      </c>
      <c r="R370">
        <f t="shared" si="23"/>
        <v>2015</v>
      </c>
    </row>
    <row r="371" spans="1:18" ht="43.2" hidden="1" x14ac:dyDescent="0.55000000000000004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20"/>
        <v>40893.551724537036</v>
      </c>
      <c r="P371" t="str">
        <f t="shared" si="21"/>
        <v>film &amp; video</v>
      </c>
      <c r="Q371" t="str">
        <f t="shared" si="22"/>
        <v>documentary</v>
      </c>
      <c r="R371">
        <f t="shared" si="23"/>
        <v>2011</v>
      </c>
    </row>
    <row r="372" spans="1:18" ht="43.2" hidden="1" x14ac:dyDescent="0.55000000000000004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20"/>
        <v>42711.795138888891</v>
      </c>
      <c r="P372" t="str">
        <f t="shared" si="21"/>
        <v>film &amp; video</v>
      </c>
      <c r="Q372" t="str">
        <f t="shared" si="22"/>
        <v>documentary</v>
      </c>
      <c r="R372">
        <f t="shared" si="23"/>
        <v>2016</v>
      </c>
    </row>
    <row r="373" spans="1:18" ht="43.2" hidden="1" x14ac:dyDescent="0.55000000000000004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20"/>
        <v>41261.767812500002</v>
      </c>
      <c r="P373" t="str">
        <f t="shared" si="21"/>
        <v>film &amp; video</v>
      </c>
      <c r="Q373" t="str">
        <f t="shared" si="22"/>
        <v>documentary</v>
      </c>
      <c r="R373">
        <f t="shared" si="23"/>
        <v>2012</v>
      </c>
    </row>
    <row r="374" spans="1:18" ht="28.8" hidden="1" x14ac:dyDescent="0.55000000000000004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20"/>
        <v>42425.576898148152</v>
      </c>
      <c r="P374" t="str">
        <f t="shared" si="21"/>
        <v>film &amp; video</v>
      </c>
      <c r="Q374" t="str">
        <f t="shared" si="22"/>
        <v>documentary</v>
      </c>
      <c r="R374">
        <f t="shared" si="23"/>
        <v>2016</v>
      </c>
    </row>
    <row r="375" spans="1:18" ht="43.2" hidden="1" x14ac:dyDescent="0.55000000000000004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20"/>
        <v>41078.91201388889</v>
      </c>
      <c r="P375" t="str">
        <f t="shared" si="21"/>
        <v>film &amp; video</v>
      </c>
      <c r="Q375" t="str">
        <f t="shared" si="22"/>
        <v>documentary</v>
      </c>
      <c r="R375">
        <f t="shared" si="23"/>
        <v>2012</v>
      </c>
    </row>
    <row r="376" spans="1:18" ht="43.2" hidden="1" x14ac:dyDescent="0.55000000000000004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20"/>
        <v>40757.889247685183</v>
      </c>
      <c r="P376" t="str">
        <f t="shared" si="21"/>
        <v>film &amp; video</v>
      </c>
      <c r="Q376" t="str">
        <f t="shared" si="22"/>
        <v>documentary</v>
      </c>
      <c r="R376">
        <f t="shared" si="23"/>
        <v>2011</v>
      </c>
    </row>
    <row r="377" spans="1:18" ht="43.2" hidden="1" x14ac:dyDescent="0.55000000000000004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20"/>
        <v>41657.985081018516</v>
      </c>
      <c r="P377" t="str">
        <f t="shared" si="21"/>
        <v>film &amp; video</v>
      </c>
      <c r="Q377" t="str">
        <f t="shared" si="22"/>
        <v>documentary</v>
      </c>
      <c r="R377">
        <f t="shared" si="23"/>
        <v>2014</v>
      </c>
    </row>
    <row r="378" spans="1:18" ht="43.2" hidden="1" x14ac:dyDescent="0.55000000000000004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20"/>
        <v>42576.452731481477</v>
      </c>
      <c r="P378" t="str">
        <f t="shared" si="21"/>
        <v>film &amp; video</v>
      </c>
      <c r="Q378" t="str">
        <f t="shared" si="22"/>
        <v>documentary</v>
      </c>
      <c r="R378">
        <f t="shared" si="23"/>
        <v>2016</v>
      </c>
    </row>
    <row r="379" spans="1:18" ht="43.2" hidden="1" x14ac:dyDescent="0.55000000000000004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20"/>
        <v>42292.250787037032</v>
      </c>
      <c r="P379" t="str">
        <f t="shared" si="21"/>
        <v>film &amp; video</v>
      </c>
      <c r="Q379" t="str">
        <f t="shared" si="22"/>
        <v>documentary</v>
      </c>
      <c r="R379">
        <f t="shared" si="23"/>
        <v>2015</v>
      </c>
    </row>
    <row r="380" spans="1:18" ht="57.6" hidden="1" x14ac:dyDescent="0.55000000000000004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20"/>
        <v>42370.571851851855</v>
      </c>
      <c r="P380" t="str">
        <f t="shared" si="21"/>
        <v>film &amp; video</v>
      </c>
      <c r="Q380" t="str">
        <f t="shared" si="22"/>
        <v>documentary</v>
      </c>
      <c r="R380">
        <f t="shared" si="23"/>
        <v>2016</v>
      </c>
    </row>
    <row r="381" spans="1:18" ht="43.2" hidden="1" x14ac:dyDescent="0.55000000000000004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20"/>
        <v>40987.688333333332</v>
      </c>
      <c r="P381" t="str">
        <f t="shared" si="21"/>
        <v>film &amp; video</v>
      </c>
      <c r="Q381" t="str">
        <f t="shared" si="22"/>
        <v>documentary</v>
      </c>
      <c r="R381">
        <f t="shared" si="23"/>
        <v>2012</v>
      </c>
    </row>
    <row r="382" spans="1:18" ht="43.2" hidden="1" x14ac:dyDescent="0.55000000000000004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20"/>
        <v>42367.719814814816</v>
      </c>
      <c r="P382" t="str">
        <f t="shared" si="21"/>
        <v>film &amp; video</v>
      </c>
      <c r="Q382" t="str">
        <f t="shared" si="22"/>
        <v>documentary</v>
      </c>
      <c r="R382">
        <f t="shared" si="23"/>
        <v>2015</v>
      </c>
    </row>
    <row r="383" spans="1:18" ht="43.2" hidden="1" x14ac:dyDescent="0.55000000000000004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20"/>
        <v>41085.698113425926</v>
      </c>
      <c r="P383" t="str">
        <f t="shared" si="21"/>
        <v>film &amp; video</v>
      </c>
      <c r="Q383" t="str">
        <f t="shared" si="22"/>
        <v>documentary</v>
      </c>
      <c r="R383">
        <f t="shared" si="23"/>
        <v>2012</v>
      </c>
    </row>
    <row r="384" spans="1:18" ht="43.2" hidden="1" x14ac:dyDescent="0.55000000000000004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20"/>
        <v>41144.709490740745</v>
      </c>
      <c r="P384" t="str">
        <f t="shared" si="21"/>
        <v>film &amp; video</v>
      </c>
      <c r="Q384" t="str">
        <f t="shared" si="22"/>
        <v>documentary</v>
      </c>
      <c r="R384">
        <f t="shared" si="23"/>
        <v>2012</v>
      </c>
    </row>
    <row r="385" spans="1:18" ht="43.2" hidden="1" x14ac:dyDescent="0.55000000000000004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20"/>
        <v>41755.117581018516</v>
      </c>
      <c r="P385" t="str">
        <f t="shared" si="21"/>
        <v>film &amp; video</v>
      </c>
      <c r="Q385" t="str">
        <f t="shared" si="22"/>
        <v>documentary</v>
      </c>
      <c r="R385">
        <f t="shared" si="23"/>
        <v>2014</v>
      </c>
    </row>
    <row r="386" spans="1:18" ht="43.2" hidden="1" x14ac:dyDescent="0.55000000000000004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ref="O386:O449" si="24">(((J386/60)/60)/24)+DATE(1970,1,1)</f>
        <v>41980.781793981485</v>
      </c>
      <c r="P386" t="str">
        <f t="shared" ref="P386:P449" si="25">LEFT(N386,SEARCH("/",N386)-1)</f>
        <v>film &amp; video</v>
      </c>
      <c r="Q386" t="str">
        <f t="shared" ref="Q386:Q449" si="26">RIGHT(N386,LEN(N386)-SEARCH("/",N386))</f>
        <v>documentary</v>
      </c>
      <c r="R386">
        <f t="shared" si="23"/>
        <v>2014</v>
      </c>
    </row>
    <row r="387" spans="1:18" ht="43.2" hidden="1" x14ac:dyDescent="0.55000000000000004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si="24"/>
        <v>41934.584502314814</v>
      </c>
      <c r="P387" t="str">
        <f t="shared" si="25"/>
        <v>film &amp; video</v>
      </c>
      <c r="Q387" t="str">
        <f t="shared" si="26"/>
        <v>documentary</v>
      </c>
      <c r="R387">
        <f t="shared" ref="R387:R450" si="27">YEAR(O387)</f>
        <v>2014</v>
      </c>
    </row>
    <row r="388" spans="1:18" ht="43.2" hidden="1" x14ac:dyDescent="0.55000000000000004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24"/>
        <v>42211.951284722221</v>
      </c>
      <c r="P388" t="str">
        <f t="shared" si="25"/>
        <v>film &amp; video</v>
      </c>
      <c r="Q388" t="str">
        <f t="shared" si="26"/>
        <v>documentary</v>
      </c>
      <c r="R388">
        <f t="shared" si="27"/>
        <v>2015</v>
      </c>
    </row>
    <row r="389" spans="1:18" ht="43.2" hidden="1" x14ac:dyDescent="0.55000000000000004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24"/>
        <v>42200.67659722222</v>
      </c>
      <c r="P389" t="str">
        <f t="shared" si="25"/>
        <v>film &amp; video</v>
      </c>
      <c r="Q389" t="str">
        <f t="shared" si="26"/>
        <v>documentary</v>
      </c>
      <c r="R389">
        <f t="shared" si="27"/>
        <v>2015</v>
      </c>
    </row>
    <row r="390" spans="1:18" ht="43.2" hidden="1" x14ac:dyDescent="0.55000000000000004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24"/>
        <v>42549.076157407413</v>
      </c>
      <c r="P390" t="str">
        <f t="shared" si="25"/>
        <v>film &amp; video</v>
      </c>
      <c r="Q390" t="str">
        <f t="shared" si="26"/>
        <v>documentary</v>
      </c>
      <c r="R390">
        <f t="shared" si="27"/>
        <v>2016</v>
      </c>
    </row>
    <row r="391" spans="1:18" ht="43.2" hidden="1" x14ac:dyDescent="0.55000000000000004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24"/>
        <v>41674.063078703701</v>
      </c>
      <c r="P391" t="str">
        <f t="shared" si="25"/>
        <v>film &amp; video</v>
      </c>
      <c r="Q391" t="str">
        <f t="shared" si="26"/>
        <v>documentary</v>
      </c>
      <c r="R391">
        <f t="shared" si="27"/>
        <v>2014</v>
      </c>
    </row>
    <row r="392" spans="1:18" ht="43.2" hidden="1" x14ac:dyDescent="0.55000000000000004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24"/>
        <v>42112.036712962959</v>
      </c>
      <c r="P392" t="str">
        <f t="shared" si="25"/>
        <v>film &amp; video</v>
      </c>
      <c r="Q392" t="str">
        <f t="shared" si="26"/>
        <v>documentary</v>
      </c>
      <c r="R392">
        <f t="shared" si="27"/>
        <v>2015</v>
      </c>
    </row>
    <row r="393" spans="1:18" ht="43.2" hidden="1" x14ac:dyDescent="0.55000000000000004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24"/>
        <v>40865.042256944449</v>
      </c>
      <c r="P393" t="str">
        <f t="shared" si="25"/>
        <v>film &amp; video</v>
      </c>
      <c r="Q393" t="str">
        <f t="shared" si="26"/>
        <v>documentary</v>
      </c>
      <c r="R393">
        <f t="shared" si="27"/>
        <v>2011</v>
      </c>
    </row>
    <row r="394" spans="1:18" ht="43.2" hidden="1" x14ac:dyDescent="0.55000000000000004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24"/>
        <v>40763.717256944445</v>
      </c>
      <c r="P394" t="str">
        <f t="shared" si="25"/>
        <v>film &amp; video</v>
      </c>
      <c r="Q394" t="str">
        <f t="shared" si="26"/>
        <v>documentary</v>
      </c>
      <c r="R394">
        <f t="shared" si="27"/>
        <v>2011</v>
      </c>
    </row>
    <row r="395" spans="1:18" ht="28.8" hidden="1" x14ac:dyDescent="0.55000000000000004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24"/>
        <v>41526.708935185183</v>
      </c>
      <c r="P395" t="str">
        <f t="shared" si="25"/>
        <v>film &amp; video</v>
      </c>
      <c r="Q395" t="str">
        <f t="shared" si="26"/>
        <v>documentary</v>
      </c>
      <c r="R395">
        <f t="shared" si="27"/>
        <v>2013</v>
      </c>
    </row>
    <row r="396" spans="1:18" ht="43.2" hidden="1" x14ac:dyDescent="0.55000000000000004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24"/>
        <v>42417.818078703705</v>
      </c>
      <c r="P396" t="str">
        <f t="shared" si="25"/>
        <v>film &amp; video</v>
      </c>
      <c r="Q396" t="str">
        <f t="shared" si="26"/>
        <v>documentary</v>
      </c>
      <c r="R396">
        <f t="shared" si="27"/>
        <v>2016</v>
      </c>
    </row>
    <row r="397" spans="1:18" ht="43.2" hidden="1" x14ac:dyDescent="0.55000000000000004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24"/>
        <v>40990.909259259257</v>
      </c>
      <c r="P397" t="str">
        <f t="shared" si="25"/>
        <v>film &amp; video</v>
      </c>
      <c r="Q397" t="str">
        <f t="shared" si="26"/>
        <v>documentary</v>
      </c>
      <c r="R397">
        <f t="shared" si="27"/>
        <v>2012</v>
      </c>
    </row>
    <row r="398" spans="1:18" ht="43.2" hidden="1" x14ac:dyDescent="0.55000000000000004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24"/>
        <v>41082.564884259256</v>
      </c>
      <c r="P398" t="str">
        <f t="shared" si="25"/>
        <v>film &amp; video</v>
      </c>
      <c r="Q398" t="str">
        <f t="shared" si="26"/>
        <v>documentary</v>
      </c>
      <c r="R398">
        <f t="shared" si="27"/>
        <v>2012</v>
      </c>
    </row>
    <row r="399" spans="1:18" ht="57.6" hidden="1" x14ac:dyDescent="0.55000000000000004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24"/>
        <v>40379.776435185187</v>
      </c>
      <c r="P399" t="str">
        <f t="shared" si="25"/>
        <v>film &amp; video</v>
      </c>
      <c r="Q399" t="str">
        <f t="shared" si="26"/>
        <v>documentary</v>
      </c>
      <c r="R399">
        <f t="shared" si="27"/>
        <v>2010</v>
      </c>
    </row>
    <row r="400" spans="1:18" ht="43.2" hidden="1" x14ac:dyDescent="0.55000000000000004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24"/>
        <v>42078.793124999997</v>
      </c>
      <c r="P400" t="str">
        <f t="shared" si="25"/>
        <v>film &amp; video</v>
      </c>
      <c r="Q400" t="str">
        <f t="shared" si="26"/>
        <v>documentary</v>
      </c>
      <c r="R400">
        <f t="shared" si="27"/>
        <v>2015</v>
      </c>
    </row>
    <row r="401" spans="1:18" ht="43.2" hidden="1" x14ac:dyDescent="0.55000000000000004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24"/>
        <v>42687.875775462962</v>
      </c>
      <c r="P401" t="str">
        <f t="shared" si="25"/>
        <v>film &amp; video</v>
      </c>
      <c r="Q401" t="str">
        <f t="shared" si="26"/>
        <v>documentary</v>
      </c>
      <c r="R401">
        <f t="shared" si="27"/>
        <v>2016</v>
      </c>
    </row>
    <row r="402" spans="1:18" ht="43.2" hidden="1" x14ac:dyDescent="0.55000000000000004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24"/>
        <v>41745.635960648149</v>
      </c>
      <c r="P402" t="str">
        <f t="shared" si="25"/>
        <v>film &amp; video</v>
      </c>
      <c r="Q402" t="str">
        <f t="shared" si="26"/>
        <v>documentary</v>
      </c>
      <c r="R402">
        <f t="shared" si="27"/>
        <v>2014</v>
      </c>
    </row>
    <row r="403" spans="1:18" ht="43.2" hidden="1" x14ac:dyDescent="0.55000000000000004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24"/>
        <v>40732.842245370368</v>
      </c>
      <c r="P403" t="str">
        <f t="shared" si="25"/>
        <v>film &amp; video</v>
      </c>
      <c r="Q403" t="str">
        <f t="shared" si="26"/>
        <v>documentary</v>
      </c>
      <c r="R403">
        <f t="shared" si="27"/>
        <v>2011</v>
      </c>
    </row>
    <row r="404" spans="1:18" ht="43.2" hidden="1" x14ac:dyDescent="0.55000000000000004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24"/>
        <v>42292.539548611108</v>
      </c>
      <c r="P404" t="str">
        <f t="shared" si="25"/>
        <v>film &amp; video</v>
      </c>
      <c r="Q404" t="str">
        <f t="shared" si="26"/>
        <v>documentary</v>
      </c>
      <c r="R404">
        <f t="shared" si="27"/>
        <v>2015</v>
      </c>
    </row>
    <row r="405" spans="1:18" ht="43.2" hidden="1" x14ac:dyDescent="0.55000000000000004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24"/>
        <v>40718.310659722221</v>
      </c>
      <c r="P405" t="str">
        <f t="shared" si="25"/>
        <v>film &amp; video</v>
      </c>
      <c r="Q405" t="str">
        <f t="shared" si="26"/>
        <v>documentary</v>
      </c>
      <c r="R405">
        <f t="shared" si="27"/>
        <v>2011</v>
      </c>
    </row>
    <row r="406" spans="1:18" ht="43.2" hidden="1" x14ac:dyDescent="0.55000000000000004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24"/>
        <v>41646.628032407411</v>
      </c>
      <c r="P406" t="str">
        <f t="shared" si="25"/>
        <v>film &amp; video</v>
      </c>
      <c r="Q406" t="str">
        <f t="shared" si="26"/>
        <v>documentary</v>
      </c>
      <c r="R406">
        <f t="shared" si="27"/>
        <v>2014</v>
      </c>
    </row>
    <row r="407" spans="1:18" ht="28.8" hidden="1" x14ac:dyDescent="0.55000000000000004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24"/>
        <v>41674.08494212963</v>
      </c>
      <c r="P407" t="str">
        <f t="shared" si="25"/>
        <v>film &amp; video</v>
      </c>
      <c r="Q407" t="str">
        <f t="shared" si="26"/>
        <v>documentary</v>
      </c>
      <c r="R407">
        <f t="shared" si="27"/>
        <v>2014</v>
      </c>
    </row>
    <row r="408" spans="1:18" ht="43.2" hidden="1" x14ac:dyDescent="0.55000000000000004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24"/>
        <v>40638.162465277775</v>
      </c>
      <c r="P408" t="str">
        <f t="shared" si="25"/>
        <v>film &amp; video</v>
      </c>
      <c r="Q408" t="str">
        <f t="shared" si="26"/>
        <v>documentary</v>
      </c>
      <c r="R408">
        <f t="shared" si="27"/>
        <v>2011</v>
      </c>
    </row>
    <row r="409" spans="1:18" ht="43.2" hidden="1" x14ac:dyDescent="0.55000000000000004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24"/>
        <v>40806.870949074073</v>
      </c>
      <c r="P409" t="str">
        <f t="shared" si="25"/>
        <v>film &amp; video</v>
      </c>
      <c r="Q409" t="str">
        <f t="shared" si="26"/>
        <v>documentary</v>
      </c>
      <c r="R409">
        <f t="shared" si="27"/>
        <v>2011</v>
      </c>
    </row>
    <row r="410" spans="1:18" ht="43.2" hidden="1" x14ac:dyDescent="0.55000000000000004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24"/>
        <v>41543.735995370371</v>
      </c>
      <c r="P410" t="str">
        <f t="shared" si="25"/>
        <v>film &amp; video</v>
      </c>
      <c r="Q410" t="str">
        <f t="shared" si="26"/>
        <v>documentary</v>
      </c>
      <c r="R410">
        <f t="shared" si="27"/>
        <v>2013</v>
      </c>
    </row>
    <row r="411" spans="1:18" ht="43.2" hidden="1" x14ac:dyDescent="0.55000000000000004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24"/>
        <v>42543.862777777773</v>
      </c>
      <c r="P411" t="str">
        <f t="shared" si="25"/>
        <v>film &amp; video</v>
      </c>
      <c r="Q411" t="str">
        <f t="shared" si="26"/>
        <v>documentary</v>
      </c>
      <c r="R411">
        <f t="shared" si="27"/>
        <v>2016</v>
      </c>
    </row>
    <row r="412" spans="1:18" ht="43.2" hidden="1" x14ac:dyDescent="0.55000000000000004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24"/>
        <v>42113.981446759266</v>
      </c>
      <c r="P412" t="str">
        <f t="shared" si="25"/>
        <v>film &amp; video</v>
      </c>
      <c r="Q412" t="str">
        <f t="shared" si="26"/>
        <v>documentary</v>
      </c>
      <c r="R412">
        <f t="shared" si="27"/>
        <v>2015</v>
      </c>
    </row>
    <row r="413" spans="1:18" ht="43.2" hidden="1" x14ac:dyDescent="0.55000000000000004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24"/>
        <v>41598.17597222222</v>
      </c>
      <c r="P413" t="str">
        <f t="shared" si="25"/>
        <v>film &amp; video</v>
      </c>
      <c r="Q413" t="str">
        <f t="shared" si="26"/>
        <v>documentary</v>
      </c>
      <c r="R413">
        <f t="shared" si="27"/>
        <v>2013</v>
      </c>
    </row>
    <row r="414" spans="1:18" ht="43.2" hidden="1" x14ac:dyDescent="0.55000000000000004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24"/>
        <v>41099.742800925924</v>
      </c>
      <c r="P414" t="str">
        <f t="shared" si="25"/>
        <v>film &amp; video</v>
      </c>
      <c r="Q414" t="str">
        <f t="shared" si="26"/>
        <v>documentary</v>
      </c>
      <c r="R414">
        <f t="shared" si="27"/>
        <v>2012</v>
      </c>
    </row>
    <row r="415" spans="1:18" ht="43.2" hidden="1" x14ac:dyDescent="0.55000000000000004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24"/>
        <v>41079.877442129626</v>
      </c>
      <c r="P415" t="str">
        <f t="shared" si="25"/>
        <v>film &amp; video</v>
      </c>
      <c r="Q415" t="str">
        <f t="shared" si="26"/>
        <v>documentary</v>
      </c>
      <c r="R415">
        <f t="shared" si="27"/>
        <v>2012</v>
      </c>
    </row>
    <row r="416" spans="1:18" ht="43.2" hidden="1" x14ac:dyDescent="0.55000000000000004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24"/>
        <v>41529.063252314816</v>
      </c>
      <c r="P416" t="str">
        <f t="shared" si="25"/>
        <v>film &amp; video</v>
      </c>
      <c r="Q416" t="str">
        <f t="shared" si="26"/>
        <v>documentary</v>
      </c>
      <c r="R416">
        <f t="shared" si="27"/>
        <v>2013</v>
      </c>
    </row>
    <row r="417" spans="1:18" ht="57.6" hidden="1" x14ac:dyDescent="0.55000000000000004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24"/>
        <v>41904.851875</v>
      </c>
      <c r="P417" t="str">
        <f t="shared" si="25"/>
        <v>film &amp; video</v>
      </c>
      <c r="Q417" t="str">
        <f t="shared" si="26"/>
        <v>documentary</v>
      </c>
      <c r="R417">
        <f t="shared" si="27"/>
        <v>2014</v>
      </c>
    </row>
    <row r="418" spans="1:18" ht="43.2" hidden="1" x14ac:dyDescent="0.55000000000000004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24"/>
        <v>41648.396192129629</v>
      </c>
      <c r="P418" t="str">
        <f t="shared" si="25"/>
        <v>film &amp; video</v>
      </c>
      <c r="Q418" t="str">
        <f t="shared" si="26"/>
        <v>documentary</v>
      </c>
      <c r="R418">
        <f t="shared" si="27"/>
        <v>2014</v>
      </c>
    </row>
    <row r="419" spans="1:18" ht="43.2" hidden="1" x14ac:dyDescent="0.55000000000000004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24"/>
        <v>41360.970601851855</v>
      </c>
      <c r="P419" t="str">
        <f t="shared" si="25"/>
        <v>film &amp; video</v>
      </c>
      <c r="Q419" t="str">
        <f t="shared" si="26"/>
        <v>documentary</v>
      </c>
      <c r="R419">
        <f t="shared" si="27"/>
        <v>2013</v>
      </c>
    </row>
    <row r="420" spans="1:18" ht="43.2" hidden="1" x14ac:dyDescent="0.55000000000000004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24"/>
        <v>42178.282372685186</v>
      </c>
      <c r="P420" t="str">
        <f t="shared" si="25"/>
        <v>film &amp; video</v>
      </c>
      <c r="Q420" t="str">
        <f t="shared" si="26"/>
        <v>documentary</v>
      </c>
      <c r="R420">
        <f t="shared" si="27"/>
        <v>2015</v>
      </c>
    </row>
    <row r="421" spans="1:18" ht="43.2" hidden="1" x14ac:dyDescent="0.55000000000000004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24"/>
        <v>41394.842442129629</v>
      </c>
      <c r="P421" t="str">
        <f t="shared" si="25"/>
        <v>film &amp; video</v>
      </c>
      <c r="Q421" t="str">
        <f t="shared" si="26"/>
        <v>documentary</v>
      </c>
      <c r="R421">
        <f t="shared" si="27"/>
        <v>2013</v>
      </c>
    </row>
    <row r="422" spans="1:18" ht="43.2" hidden="1" x14ac:dyDescent="0.55000000000000004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24"/>
        <v>41682.23646990741</v>
      </c>
      <c r="P422" t="str">
        <f t="shared" si="25"/>
        <v>film &amp; video</v>
      </c>
      <c r="Q422" t="str">
        <f t="shared" si="26"/>
        <v>animation</v>
      </c>
      <c r="R422">
        <f t="shared" si="27"/>
        <v>2014</v>
      </c>
    </row>
    <row r="423" spans="1:18" ht="43.2" hidden="1" x14ac:dyDescent="0.55000000000000004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24"/>
        <v>42177.491388888884</v>
      </c>
      <c r="P423" t="str">
        <f t="shared" si="25"/>
        <v>film &amp; video</v>
      </c>
      <c r="Q423" t="str">
        <f t="shared" si="26"/>
        <v>animation</v>
      </c>
      <c r="R423">
        <f t="shared" si="27"/>
        <v>2015</v>
      </c>
    </row>
    <row r="424" spans="1:18" ht="43.2" hidden="1" x14ac:dyDescent="0.55000000000000004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24"/>
        <v>41863.260381944441</v>
      </c>
      <c r="P424" t="str">
        <f t="shared" si="25"/>
        <v>film &amp; video</v>
      </c>
      <c r="Q424" t="str">
        <f t="shared" si="26"/>
        <v>animation</v>
      </c>
      <c r="R424">
        <f t="shared" si="27"/>
        <v>2014</v>
      </c>
    </row>
    <row r="425" spans="1:18" ht="43.2" hidden="1" x14ac:dyDescent="0.55000000000000004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24"/>
        <v>41400.92627314815</v>
      </c>
      <c r="P425" t="str">
        <f t="shared" si="25"/>
        <v>film &amp; video</v>
      </c>
      <c r="Q425" t="str">
        <f t="shared" si="26"/>
        <v>animation</v>
      </c>
      <c r="R425">
        <f t="shared" si="27"/>
        <v>2013</v>
      </c>
    </row>
    <row r="426" spans="1:18" ht="43.2" hidden="1" x14ac:dyDescent="0.55000000000000004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24"/>
        <v>40934.376145833332</v>
      </c>
      <c r="P426" t="str">
        <f t="shared" si="25"/>
        <v>film &amp; video</v>
      </c>
      <c r="Q426" t="str">
        <f t="shared" si="26"/>
        <v>animation</v>
      </c>
      <c r="R426">
        <f t="shared" si="27"/>
        <v>2012</v>
      </c>
    </row>
    <row r="427" spans="1:18" ht="43.2" hidden="1" x14ac:dyDescent="0.55000000000000004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24"/>
        <v>42275.861157407402</v>
      </c>
      <c r="P427" t="str">
        <f t="shared" si="25"/>
        <v>film &amp; video</v>
      </c>
      <c r="Q427" t="str">
        <f t="shared" si="26"/>
        <v>animation</v>
      </c>
      <c r="R427">
        <f t="shared" si="27"/>
        <v>2015</v>
      </c>
    </row>
    <row r="428" spans="1:18" ht="43.2" hidden="1" x14ac:dyDescent="0.55000000000000004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24"/>
        <v>42400.711967592593</v>
      </c>
      <c r="P428" t="str">
        <f t="shared" si="25"/>
        <v>film &amp; video</v>
      </c>
      <c r="Q428" t="str">
        <f t="shared" si="26"/>
        <v>animation</v>
      </c>
      <c r="R428">
        <f t="shared" si="27"/>
        <v>2016</v>
      </c>
    </row>
    <row r="429" spans="1:18" ht="43.2" hidden="1" x14ac:dyDescent="0.55000000000000004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24"/>
        <v>42285.909027777772</v>
      </c>
      <c r="P429" t="str">
        <f t="shared" si="25"/>
        <v>film &amp; video</v>
      </c>
      <c r="Q429" t="str">
        <f t="shared" si="26"/>
        <v>animation</v>
      </c>
      <c r="R429">
        <f t="shared" si="27"/>
        <v>2015</v>
      </c>
    </row>
    <row r="430" spans="1:18" ht="28.8" hidden="1" x14ac:dyDescent="0.55000000000000004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24"/>
        <v>41778.766724537039</v>
      </c>
      <c r="P430" t="str">
        <f t="shared" si="25"/>
        <v>film &amp; video</v>
      </c>
      <c r="Q430" t="str">
        <f t="shared" si="26"/>
        <v>animation</v>
      </c>
      <c r="R430">
        <f t="shared" si="27"/>
        <v>2014</v>
      </c>
    </row>
    <row r="431" spans="1:18" ht="57.6" hidden="1" x14ac:dyDescent="0.55000000000000004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24"/>
        <v>40070.901412037041</v>
      </c>
      <c r="P431" t="str">
        <f t="shared" si="25"/>
        <v>film &amp; video</v>
      </c>
      <c r="Q431" t="str">
        <f t="shared" si="26"/>
        <v>animation</v>
      </c>
      <c r="R431">
        <f t="shared" si="27"/>
        <v>2009</v>
      </c>
    </row>
    <row r="432" spans="1:18" ht="43.2" hidden="1" x14ac:dyDescent="0.55000000000000004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24"/>
        <v>41513.107256944444</v>
      </c>
      <c r="P432" t="str">
        <f t="shared" si="25"/>
        <v>film &amp; video</v>
      </c>
      <c r="Q432" t="str">
        <f t="shared" si="26"/>
        <v>animation</v>
      </c>
      <c r="R432">
        <f t="shared" si="27"/>
        <v>2013</v>
      </c>
    </row>
    <row r="433" spans="1:18" ht="43.2" hidden="1" x14ac:dyDescent="0.55000000000000004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24"/>
        <v>42526.871331018512</v>
      </c>
      <c r="P433" t="str">
        <f t="shared" si="25"/>
        <v>film &amp; video</v>
      </c>
      <c r="Q433" t="str">
        <f t="shared" si="26"/>
        <v>animation</v>
      </c>
      <c r="R433">
        <f t="shared" si="27"/>
        <v>2016</v>
      </c>
    </row>
    <row r="434" spans="1:18" ht="43.2" hidden="1" x14ac:dyDescent="0.55000000000000004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24"/>
        <v>42238.726631944446</v>
      </c>
      <c r="P434" t="str">
        <f t="shared" si="25"/>
        <v>film &amp; video</v>
      </c>
      <c r="Q434" t="str">
        <f t="shared" si="26"/>
        <v>animation</v>
      </c>
      <c r="R434">
        <f t="shared" si="27"/>
        <v>2015</v>
      </c>
    </row>
    <row r="435" spans="1:18" ht="57.6" hidden="1" x14ac:dyDescent="0.55000000000000004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24"/>
        <v>42228.629884259266</v>
      </c>
      <c r="P435" t="str">
        <f t="shared" si="25"/>
        <v>film &amp; video</v>
      </c>
      <c r="Q435" t="str">
        <f t="shared" si="26"/>
        <v>animation</v>
      </c>
      <c r="R435">
        <f t="shared" si="27"/>
        <v>2015</v>
      </c>
    </row>
    <row r="436" spans="1:18" ht="43.2" hidden="1" x14ac:dyDescent="0.55000000000000004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24"/>
        <v>41576.834513888891</v>
      </c>
      <c r="P436" t="str">
        <f t="shared" si="25"/>
        <v>film &amp; video</v>
      </c>
      <c r="Q436" t="str">
        <f t="shared" si="26"/>
        <v>animation</v>
      </c>
      <c r="R436">
        <f t="shared" si="27"/>
        <v>2013</v>
      </c>
    </row>
    <row r="437" spans="1:18" ht="43.2" hidden="1" x14ac:dyDescent="0.55000000000000004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24"/>
        <v>41500.747453703705</v>
      </c>
      <c r="P437" t="str">
        <f t="shared" si="25"/>
        <v>film &amp; video</v>
      </c>
      <c r="Q437" t="str">
        <f t="shared" si="26"/>
        <v>animation</v>
      </c>
      <c r="R437">
        <f t="shared" si="27"/>
        <v>2013</v>
      </c>
    </row>
    <row r="438" spans="1:18" ht="43.2" hidden="1" x14ac:dyDescent="0.55000000000000004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24"/>
        <v>41456.36241898148</v>
      </c>
      <c r="P438" t="str">
        <f t="shared" si="25"/>
        <v>film &amp; video</v>
      </c>
      <c r="Q438" t="str">
        <f t="shared" si="26"/>
        <v>animation</v>
      </c>
      <c r="R438">
        <f t="shared" si="27"/>
        <v>2013</v>
      </c>
    </row>
    <row r="439" spans="1:18" ht="43.2" hidden="1" x14ac:dyDescent="0.55000000000000004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24"/>
        <v>42591.31858796296</v>
      </c>
      <c r="P439" t="str">
        <f t="shared" si="25"/>
        <v>film &amp; video</v>
      </c>
      <c r="Q439" t="str">
        <f t="shared" si="26"/>
        <v>animation</v>
      </c>
      <c r="R439">
        <f t="shared" si="27"/>
        <v>2016</v>
      </c>
    </row>
    <row r="440" spans="1:18" ht="43.2" hidden="1" x14ac:dyDescent="0.55000000000000004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24"/>
        <v>42296.261087962965</v>
      </c>
      <c r="P440" t="str">
        <f t="shared" si="25"/>
        <v>film &amp; video</v>
      </c>
      <c r="Q440" t="str">
        <f t="shared" si="26"/>
        <v>animation</v>
      </c>
      <c r="R440">
        <f t="shared" si="27"/>
        <v>2015</v>
      </c>
    </row>
    <row r="441" spans="1:18" ht="43.2" hidden="1" x14ac:dyDescent="0.55000000000000004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24"/>
        <v>41919.761782407404</v>
      </c>
      <c r="P441" t="str">
        <f t="shared" si="25"/>
        <v>film &amp; video</v>
      </c>
      <c r="Q441" t="str">
        <f t="shared" si="26"/>
        <v>animation</v>
      </c>
      <c r="R441">
        <f t="shared" si="27"/>
        <v>2014</v>
      </c>
    </row>
    <row r="442" spans="1:18" ht="43.2" hidden="1" x14ac:dyDescent="0.55000000000000004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24"/>
        <v>42423.985567129625</v>
      </c>
      <c r="P442" t="str">
        <f t="shared" si="25"/>
        <v>film &amp; video</v>
      </c>
      <c r="Q442" t="str">
        <f t="shared" si="26"/>
        <v>animation</v>
      </c>
      <c r="R442">
        <f t="shared" si="27"/>
        <v>2016</v>
      </c>
    </row>
    <row r="443" spans="1:18" ht="43.2" hidden="1" x14ac:dyDescent="0.55000000000000004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24"/>
        <v>41550.793935185182</v>
      </c>
      <c r="P443" t="str">
        <f t="shared" si="25"/>
        <v>film &amp; video</v>
      </c>
      <c r="Q443" t="str">
        <f t="shared" si="26"/>
        <v>animation</v>
      </c>
      <c r="R443">
        <f t="shared" si="27"/>
        <v>2013</v>
      </c>
    </row>
    <row r="444" spans="1:18" hidden="1" x14ac:dyDescent="0.55000000000000004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24"/>
        <v>42024.888692129629</v>
      </c>
      <c r="P444" t="str">
        <f t="shared" si="25"/>
        <v>film &amp; video</v>
      </c>
      <c r="Q444" t="str">
        <f t="shared" si="26"/>
        <v>animation</v>
      </c>
      <c r="R444">
        <f t="shared" si="27"/>
        <v>2015</v>
      </c>
    </row>
    <row r="445" spans="1:18" ht="43.2" hidden="1" x14ac:dyDescent="0.55000000000000004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24"/>
        <v>41650.015057870369</v>
      </c>
      <c r="P445" t="str">
        <f t="shared" si="25"/>
        <v>film &amp; video</v>
      </c>
      <c r="Q445" t="str">
        <f t="shared" si="26"/>
        <v>animation</v>
      </c>
      <c r="R445">
        <f t="shared" si="27"/>
        <v>2014</v>
      </c>
    </row>
    <row r="446" spans="1:18" ht="43.2" hidden="1" x14ac:dyDescent="0.55000000000000004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24"/>
        <v>40894.906956018516</v>
      </c>
      <c r="P446" t="str">
        <f t="shared" si="25"/>
        <v>film &amp; video</v>
      </c>
      <c r="Q446" t="str">
        <f t="shared" si="26"/>
        <v>animation</v>
      </c>
      <c r="R446">
        <f t="shared" si="27"/>
        <v>2011</v>
      </c>
    </row>
    <row r="447" spans="1:18" ht="43.2" hidden="1" x14ac:dyDescent="0.55000000000000004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24"/>
        <v>42130.335358796292</v>
      </c>
      <c r="P447" t="str">
        <f t="shared" si="25"/>
        <v>film &amp; video</v>
      </c>
      <c r="Q447" t="str">
        <f t="shared" si="26"/>
        <v>animation</v>
      </c>
      <c r="R447">
        <f t="shared" si="27"/>
        <v>2015</v>
      </c>
    </row>
    <row r="448" spans="1:18" ht="43.2" hidden="1" x14ac:dyDescent="0.55000000000000004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24"/>
        <v>42037.083564814813</v>
      </c>
      <c r="P448" t="str">
        <f t="shared" si="25"/>
        <v>film &amp; video</v>
      </c>
      <c r="Q448" t="str">
        <f t="shared" si="26"/>
        <v>animation</v>
      </c>
      <c r="R448">
        <f t="shared" si="27"/>
        <v>2015</v>
      </c>
    </row>
    <row r="449" spans="1:18" ht="43.2" hidden="1" x14ac:dyDescent="0.55000000000000004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24"/>
        <v>41331.555127314816</v>
      </c>
      <c r="P449" t="str">
        <f t="shared" si="25"/>
        <v>film &amp; video</v>
      </c>
      <c r="Q449" t="str">
        <f t="shared" si="26"/>
        <v>animation</v>
      </c>
      <c r="R449">
        <f t="shared" si="27"/>
        <v>2013</v>
      </c>
    </row>
    <row r="450" spans="1:18" ht="43.2" hidden="1" x14ac:dyDescent="0.55000000000000004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ref="O450:O513" si="28">(((J450/60)/60)/24)+DATE(1970,1,1)</f>
        <v>41753.758043981477</v>
      </c>
      <c r="P450" t="str">
        <f t="shared" ref="P450:P513" si="29">LEFT(N450,SEARCH("/",N450)-1)</f>
        <v>film &amp; video</v>
      </c>
      <c r="Q450" t="str">
        <f t="shared" ref="Q450:Q513" si="30">RIGHT(N450,LEN(N450)-SEARCH("/",N450))</f>
        <v>animation</v>
      </c>
      <c r="R450">
        <f t="shared" si="27"/>
        <v>2014</v>
      </c>
    </row>
    <row r="451" spans="1:18" ht="43.2" hidden="1" x14ac:dyDescent="0.55000000000000004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si="28"/>
        <v>41534.568113425928</v>
      </c>
      <c r="P451" t="str">
        <f t="shared" si="29"/>
        <v>film &amp; video</v>
      </c>
      <c r="Q451" t="str">
        <f t="shared" si="30"/>
        <v>animation</v>
      </c>
      <c r="R451">
        <f t="shared" ref="R451:R514" si="31">YEAR(O451)</f>
        <v>2013</v>
      </c>
    </row>
    <row r="452" spans="1:18" ht="43.2" hidden="1" x14ac:dyDescent="0.55000000000000004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28"/>
        <v>41654.946759259255</v>
      </c>
      <c r="P452" t="str">
        <f t="shared" si="29"/>
        <v>film &amp; video</v>
      </c>
      <c r="Q452" t="str">
        <f t="shared" si="30"/>
        <v>animation</v>
      </c>
      <c r="R452">
        <f t="shared" si="31"/>
        <v>2014</v>
      </c>
    </row>
    <row r="453" spans="1:18" ht="43.2" hidden="1" x14ac:dyDescent="0.55000000000000004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28"/>
        <v>41634.715173611112</v>
      </c>
      <c r="P453" t="str">
        <f t="shared" si="29"/>
        <v>film &amp; video</v>
      </c>
      <c r="Q453" t="str">
        <f t="shared" si="30"/>
        <v>animation</v>
      </c>
      <c r="R453">
        <f t="shared" si="31"/>
        <v>2013</v>
      </c>
    </row>
    <row r="454" spans="1:18" ht="28.8" hidden="1" x14ac:dyDescent="0.55000000000000004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28"/>
        <v>42107.703877314809</v>
      </c>
      <c r="P454" t="str">
        <f t="shared" si="29"/>
        <v>film &amp; video</v>
      </c>
      <c r="Q454" t="str">
        <f t="shared" si="30"/>
        <v>animation</v>
      </c>
      <c r="R454">
        <f t="shared" si="31"/>
        <v>2015</v>
      </c>
    </row>
    <row r="455" spans="1:18" ht="43.2" hidden="1" x14ac:dyDescent="0.55000000000000004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28"/>
        <v>42038.824988425928</v>
      </c>
      <c r="P455" t="str">
        <f t="shared" si="29"/>
        <v>film &amp; video</v>
      </c>
      <c r="Q455" t="str">
        <f t="shared" si="30"/>
        <v>animation</v>
      </c>
      <c r="R455">
        <f t="shared" si="31"/>
        <v>2015</v>
      </c>
    </row>
    <row r="456" spans="1:18" ht="43.2" hidden="1" x14ac:dyDescent="0.55000000000000004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28"/>
        <v>41938.717256944445</v>
      </c>
      <c r="P456" t="str">
        <f t="shared" si="29"/>
        <v>film &amp; video</v>
      </c>
      <c r="Q456" t="str">
        <f t="shared" si="30"/>
        <v>animation</v>
      </c>
      <c r="R456">
        <f t="shared" si="31"/>
        <v>2014</v>
      </c>
    </row>
    <row r="457" spans="1:18" ht="43.2" hidden="1" x14ac:dyDescent="0.55000000000000004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28"/>
        <v>40971.002569444441</v>
      </c>
      <c r="P457" t="str">
        <f t="shared" si="29"/>
        <v>film &amp; video</v>
      </c>
      <c r="Q457" t="str">
        <f t="shared" si="30"/>
        <v>animation</v>
      </c>
      <c r="R457">
        <f t="shared" si="31"/>
        <v>2012</v>
      </c>
    </row>
    <row r="458" spans="1:18" ht="43.2" hidden="1" x14ac:dyDescent="0.55000000000000004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28"/>
        <v>41547.694456018515</v>
      </c>
      <c r="P458" t="str">
        <f t="shared" si="29"/>
        <v>film &amp; video</v>
      </c>
      <c r="Q458" t="str">
        <f t="shared" si="30"/>
        <v>animation</v>
      </c>
      <c r="R458">
        <f t="shared" si="31"/>
        <v>2013</v>
      </c>
    </row>
    <row r="459" spans="1:18" ht="43.2" hidden="1" x14ac:dyDescent="0.55000000000000004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28"/>
        <v>41837.767500000002</v>
      </c>
      <c r="P459" t="str">
        <f t="shared" si="29"/>
        <v>film &amp; video</v>
      </c>
      <c r="Q459" t="str">
        <f t="shared" si="30"/>
        <v>animation</v>
      </c>
      <c r="R459">
        <f t="shared" si="31"/>
        <v>2014</v>
      </c>
    </row>
    <row r="460" spans="1:18" ht="43.2" hidden="1" x14ac:dyDescent="0.55000000000000004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28"/>
        <v>41378.69976851852</v>
      </c>
      <c r="P460" t="str">
        <f t="shared" si="29"/>
        <v>film &amp; video</v>
      </c>
      <c r="Q460" t="str">
        <f t="shared" si="30"/>
        <v>animation</v>
      </c>
      <c r="R460">
        <f t="shared" si="31"/>
        <v>2013</v>
      </c>
    </row>
    <row r="461" spans="1:18" ht="43.2" hidden="1" x14ac:dyDescent="0.55000000000000004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28"/>
        <v>40800.6403587963</v>
      </c>
      <c r="P461" t="str">
        <f t="shared" si="29"/>
        <v>film &amp; video</v>
      </c>
      <c r="Q461" t="str">
        <f t="shared" si="30"/>
        <v>animation</v>
      </c>
      <c r="R461">
        <f t="shared" si="31"/>
        <v>2011</v>
      </c>
    </row>
    <row r="462" spans="1:18" ht="28.8" hidden="1" x14ac:dyDescent="0.55000000000000004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28"/>
        <v>41759.542534722219</v>
      </c>
      <c r="P462" t="str">
        <f t="shared" si="29"/>
        <v>film &amp; video</v>
      </c>
      <c r="Q462" t="str">
        <f t="shared" si="30"/>
        <v>animation</v>
      </c>
      <c r="R462">
        <f t="shared" si="31"/>
        <v>2014</v>
      </c>
    </row>
    <row r="463" spans="1:18" ht="43.2" hidden="1" x14ac:dyDescent="0.55000000000000004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28"/>
        <v>41407.84684027778</v>
      </c>
      <c r="P463" t="str">
        <f t="shared" si="29"/>
        <v>film &amp; video</v>
      </c>
      <c r="Q463" t="str">
        <f t="shared" si="30"/>
        <v>animation</v>
      </c>
      <c r="R463">
        <f t="shared" si="31"/>
        <v>2013</v>
      </c>
    </row>
    <row r="464" spans="1:18" ht="43.2" hidden="1" x14ac:dyDescent="0.55000000000000004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28"/>
        <v>40705.126631944448</v>
      </c>
      <c r="P464" t="str">
        <f t="shared" si="29"/>
        <v>film &amp; video</v>
      </c>
      <c r="Q464" t="str">
        <f t="shared" si="30"/>
        <v>animation</v>
      </c>
      <c r="R464">
        <f t="shared" si="31"/>
        <v>2011</v>
      </c>
    </row>
    <row r="465" spans="1:18" ht="43.2" hidden="1" x14ac:dyDescent="0.55000000000000004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28"/>
        <v>40750.710104166668</v>
      </c>
      <c r="P465" t="str">
        <f t="shared" si="29"/>
        <v>film &amp; video</v>
      </c>
      <c r="Q465" t="str">
        <f t="shared" si="30"/>
        <v>animation</v>
      </c>
      <c r="R465">
        <f t="shared" si="31"/>
        <v>2011</v>
      </c>
    </row>
    <row r="466" spans="1:18" ht="28.8" hidden="1" x14ac:dyDescent="0.55000000000000004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28"/>
        <v>42488.848784722228</v>
      </c>
      <c r="P466" t="str">
        <f t="shared" si="29"/>
        <v>film &amp; video</v>
      </c>
      <c r="Q466" t="str">
        <f t="shared" si="30"/>
        <v>animation</v>
      </c>
      <c r="R466">
        <f t="shared" si="31"/>
        <v>2016</v>
      </c>
    </row>
    <row r="467" spans="1:18" hidden="1" x14ac:dyDescent="0.55000000000000004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28"/>
        <v>41801.120069444441</v>
      </c>
      <c r="P467" t="str">
        <f t="shared" si="29"/>
        <v>film &amp; video</v>
      </c>
      <c r="Q467" t="str">
        <f t="shared" si="30"/>
        <v>animation</v>
      </c>
      <c r="R467">
        <f t="shared" si="31"/>
        <v>2014</v>
      </c>
    </row>
    <row r="468" spans="1:18" ht="43.2" hidden="1" x14ac:dyDescent="0.55000000000000004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28"/>
        <v>41129.942870370374</v>
      </c>
      <c r="P468" t="str">
        <f t="shared" si="29"/>
        <v>film &amp; video</v>
      </c>
      <c r="Q468" t="str">
        <f t="shared" si="30"/>
        <v>animation</v>
      </c>
      <c r="R468">
        <f t="shared" si="31"/>
        <v>2012</v>
      </c>
    </row>
    <row r="469" spans="1:18" ht="43.2" hidden="1" x14ac:dyDescent="0.55000000000000004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28"/>
        <v>41135.679791666669</v>
      </c>
      <c r="P469" t="str">
        <f t="shared" si="29"/>
        <v>film &amp; video</v>
      </c>
      <c r="Q469" t="str">
        <f t="shared" si="30"/>
        <v>animation</v>
      </c>
      <c r="R469">
        <f t="shared" si="31"/>
        <v>2012</v>
      </c>
    </row>
    <row r="470" spans="1:18" ht="43.2" hidden="1" x14ac:dyDescent="0.55000000000000004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28"/>
        <v>41041.167627314811</v>
      </c>
      <c r="P470" t="str">
        <f t="shared" si="29"/>
        <v>film &amp; video</v>
      </c>
      <c r="Q470" t="str">
        <f t="shared" si="30"/>
        <v>animation</v>
      </c>
      <c r="R470">
        <f t="shared" si="31"/>
        <v>2012</v>
      </c>
    </row>
    <row r="471" spans="1:18" ht="28.8" hidden="1" x14ac:dyDescent="0.55000000000000004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28"/>
        <v>41827.989861111113</v>
      </c>
      <c r="P471" t="str">
        <f t="shared" si="29"/>
        <v>film &amp; video</v>
      </c>
      <c r="Q471" t="str">
        <f t="shared" si="30"/>
        <v>animation</v>
      </c>
      <c r="R471">
        <f t="shared" si="31"/>
        <v>2014</v>
      </c>
    </row>
    <row r="472" spans="1:18" ht="43.2" hidden="1" x14ac:dyDescent="0.55000000000000004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28"/>
        <v>41605.167696759258</v>
      </c>
      <c r="P472" t="str">
        <f t="shared" si="29"/>
        <v>film &amp; video</v>
      </c>
      <c r="Q472" t="str">
        <f t="shared" si="30"/>
        <v>animation</v>
      </c>
      <c r="R472">
        <f t="shared" si="31"/>
        <v>2013</v>
      </c>
    </row>
    <row r="473" spans="1:18" ht="57.6" hidden="1" x14ac:dyDescent="0.55000000000000004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28"/>
        <v>41703.721979166665</v>
      </c>
      <c r="P473" t="str">
        <f t="shared" si="29"/>
        <v>film &amp; video</v>
      </c>
      <c r="Q473" t="str">
        <f t="shared" si="30"/>
        <v>animation</v>
      </c>
      <c r="R473">
        <f t="shared" si="31"/>
        <v>2014</v>
      </c>
    </row>
    <row r="474" spans="1:18" ht="43.2" hidden="1" x14ac:dyDescent="0.55000000000000004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28"/>
        <v>41844.922662037039</v>
      </c>
      <c r="P474" t="str">
        <f t="shared" si="29"/>
        <v>film &amp; video</v>
      </c>
      <c r="Q474" t="str">
        <f t="shared" si="30"/>
        <v>animation</v>
      </c>
      <c r="R474">
        <f t="shared" si="31"/>
        <v>2014</v>
      </c>
    </row>
    <row r="475" spans="1:18" ht="43.2" hidden="1" x14ac:dyDescent="0.55000000000000004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28"/>
        <v>41869.698136574072</v>
      </c>
      <c r="P475" t="str">
        <f t="shared" si="29"/>
        <v>film &amp; video</v>
      </c>
      <c r="Q475" t="str">
        <f t="shared" si="30"/>
        <v>animation</v>
      </c>
      <c r="R475">
        <f t="shared" si="31"/>
        <v>2014</v>
      </c>
    </row>
    <row r="476" spans="1:18" ht="43.2" hidden="1" x14ac:dyDescent="0.55000000000000004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28"/>
        <v>42753.329039351855</v>
      </c>
      <c r="P476" t="str">
        <f t="shared" si="29"/>
        <v>film &amp; video</v>
      </c>
      <c r="Q476" t="str">
        <f t="shared" si="30"/>
        <v>animation</v>
      </c>
      <c r="R476">
        <f t="shared" si="31"/>
        <v>2017</v>
      </c>
    </row>
    <row r="477" spans="1:18" ht="43.2" hidden="1" x14ac:dyDescent="0.55000000000000004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28"/>
        <v>42100.086145833338</v>
      </c>
      <c r="P477" t="str">
        <f t="shared" si="29"/>
        <v>film &amp; video</v>
      </c>
      <c r="Q477" t="str">
        <f t="shared" si="30"/>
        <v>animation</v>
      </c>
      <c r="R477">
        <f t="shared" si="31"/>
        <v>2015</v>
      </c>
    </row>
    <row r="478" spans="1:18" ht="28.8" hidden="1" x14ac:dyDescent="0.55000000000000004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28"/>
        <v>41757.975011574075</v>
      </c>
      <c r="P478" t="str">
        <f t="shared" si="29"/>
        <v>film &amp; video</v>
      </c>
      <c r="Q478" t="str">
        <f t="shared" si="30"/>
        <v>animation</v>
      </c>
      <c r="R478">
        <f t="shared" si="31"/>
        <v>2014</v>
      </c>
    </row>
    <row r="479" spans="1:18" ht="43.2" hidden="1" x14ac:dyDescent="0.55000000000000004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28"/>
        <v>40987.83488425926</v>
      </c>
      <c r="P479" t="str">
        <f t="shared" si="29"/>
        <v>film &amp; video</v>
      </c>
      <c r="Q479" t="str">
        <f t="shared" si="30"/>
        <v>animation</v>
      </c>
      <c r="R479">
        <f t="shared" si="31"/>
        <v>2012</v>
      </c>
    </row>
    <row r="480" spans="1:18" ht="43.2" hidden="1" x14ac:dyDescent="0.55000000000000004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28"/>
        <v>42065.910983796297</v>
      </c>
      <c r="P480" t="str">
        <f t="shared" si="29"/>
        <v>film &amp; video</v>
      </c>
      <c r="Q480" t="str">
        <f t="shared" si="30"/>
        <v>animation</v>
      </c>
      <c r="R480">
        <f t="shared" si="31"/>
        <v>2015</v>
      </c>
    </row>
    <row r="481" spans="1:18" ht="43.2" hidden="1" x14ac:dyDescent="0.55000000000000004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28"/>
        <v>41904.407812500001</v>
      </c>
      <c r="P481" t="str">
        <f t="shared" si="29"/>
        <v>film &amp; video</v>
      </c>
      <c r="Q481" t="str">
        <f t="shared" si="30"/>
        <v>animation</v>
      </c>
      <c r="R481">
        <f t="shared" si="31"/>
        <v>2014</v>
      </c>
    </row>
    <row r="482" spans="1:18" ht="43.2" hidden="1" x14ac:dyDescent="0.55000000000000004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28"/>
        <v>41465.500173611108</v>
      </c>
      <c r="P482" t="str">
        <f t="shared" si="29"/>
        <v>film &amp; video</v>
      </c>
      <c r="Q482" t="str">
        <f t="shared" si="30"/>
        <v>animation</v>
      </c>
      <c r="R482">
        <f t="shared" si="31"/>
        <v>2013</v>
      </c>
    </row>
    <row r="483" spans="1:18" ht="43.2" hidden="1" x14ac:dyDescent="0.55000000000000004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28"/>
        <v>41162.672326388885</v>
      </c>
      <c r="P483" t="str">
        <f t="shared" si="29"/>
        <v>film &amp; video</v>
      </c>
      <c r="Q483" t="str">
        <f t="shared" si="30"/>
        <v>animation</v>
      </c>
      <c r="R483">
        <f t="shared" si="31"/>
        <v>2012</v>
      </c>
    </row>
    <row r="484" spans="1:18" ht="43.2" hidden="1" x14ac:dyDescent="0.55000000000000004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28"/>
        <v>42447.896875000006</v>
      </c>
      <c r="P484" t="str">
        <f t="shared" si="29"/>
        <v>film &amp; video</v>
      </c>
      <c r="Q484" t="str">
        <f t="shared" si="30"/>
        <v>animation</v>
      </c>
      <c r="R484">
        <f t="shared" si="31"/>
        <v>2016</v>
      </c>
    </row>
    <row r="485" spans="1:18" ht="43.2" hidden="1" x14ac:dyDescent="0.55000000000000004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28"/>
        <v>41243.197592592594</v>
      </c>
      <c r="P485" t="str">
        <f t="shared" si="29"/>
        <v>film &amp; video</v>
      </c>
      <c r="Q485" t="str">
        <f t="shared" si="30"/>
        <v>animation</v>
      </c>
      <c r="R485">
        <f t="shared" si="31"/>
        <v>2012</v>
      </c>
    </row>
    <row r="486" spans="1:18" ht="57.6" hidden="1" x14ac:dyDescent="0.55000000000000004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28"/>
        <v>42272.93949074074</v>
      </c>
      <c r="P486" t="str">
        <f t="shared" si="29"/>
        <v>film &amp; video</v>
      </c>
      <c r="Q486" t="str">
        <f t="shared" si="30"/>
        <v>animation</v>
      </c>
      <c r="R486">
        <f t="shared" si="31"/>
        <v>2015</v>
      </c>
    </row>
    <row r="487" spans="1:18" ht="28.8" hidden="1" x14ac:dyDescent="0.55000000000000004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28"/>
        <v>41381.50577546296</v>
      </c>
      <c r="P487" t="str">
        <f t="shared" si="29"/>
        <v>film &amp; video</v>
      </c>
      <c r="Q487" t="str">
        <f t="shared" si="30"/>
        <v>animation</v>
      </c>
      <c r="R487">
        <f t="shared" si="31"/>
        <v>2013</v>
      </c>
    </row>
    <row r="488" spans="1:18" ht="43.2" hidden="1" x14ac:dyDescent="0.55000000000000004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28"/>
        <v>41761.94258101852</v>
      </c>
      <c r="P488" t="str">
        <f t="shared" si="29"/>
        <v>film &amp; video</v>
      </c>
      <c r="Q488" t="str">
        <f t="shared" si="30"/>
        <v>animation</v>
      </c>
      <c r="R488">
        <f t="shared" si="31"/>
        <v>2014</v>
      </c>
    </row>
    <row r="489" spans="1:18" ht="43.2" hidden="1" x14ac:dyDescent="0.55000000000000004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28"/>
        <v>42669.594837962963</v>
      </c>
      <c r="P489" t="str">
        <f t="shared" si="29"/>
        <v>film &amp; video</v>
      </c>
      <c r="Q489" t="str">
        <f t="shared" si="30"/>
        <v>animation</v>
      </c>
      <c r="R489">
        <f t="shared" si="31"/>
        <v>2016</v>
      </c>
    </row>
    <row r="490" spans="1:18" ht="43.2" hidden="1" x14ac:dyDescent="0.55000000000000004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28"/>
        <v>42714.054398148146</v>
      </c>
      <c r="P490" t="str">
        <f t="shared" si="29"/>
        <v>film &amp; video</v>
      </c>
      <c r="Q490" t="str">
        <f t="shared" si="30"/>
        <v>animation</v>
      </c>
      <c r="R490">
        <f t="shared" si="31"/>
        <v>2016</v>
      </c>
    </row>
    <row r="491" spans="1:18" ht="43.2" hidden="1" x14ac:dyDescent="0.55000000000000004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28"/>
        <v>40882.481666666667</v>
      </c>
      <c r="P491" t="str">
        <f t="shared" si="29"/>
        <v>film &amp; video</v>
      </c>
      <c r="Q491" t="str">
        <f t="shared" si="30"/>
        <v>animation</v>
      </c>
      <c r="R491">
        <f t="shared" si="31"/>
        <v>2011</v>
      </c>
    </row>
    <row r="492" spans="1:18" hidden="1" x14ac:dyDescent="0.55000000000000004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28"/>
        <v>41113.968576388892</v>
      </c>
      <c r="P492" t="str">
        <f t="shared" si="29"/>
        <v>film &amp; video</v>
      </c>
      <c r="Q492" t="str">
        <f t="shared" si="30"/>
        <v>animation</v>
      </c>
      <c r="R492">
        <f t="shared" si="31"/>
        <v>2012</v>
      </c>
    </row>
    <row r="493" spans="1:18" ht="43.2" hidden="1" x14ac:dyDescent="0.55000000000000004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28"/>
        <v>42366.982627314821</v>
      </c>
      <c r="P493" t="str">
        <f t="shared" si="29"/>
        <v>film &amp; video</v>
      </c>
      <c r="Q493" t="str">
        <f t="shared" si="30"/>
        <v>animation</v>
      </c>
      <c r="R493">
        <f t="shared" si="31"/>
        <v>2015</v>
      </c>
    </row>
    <row r="494" spans="1:18" ht="43.2" hidden="1" x14ac:dyDescent="0.55000000000000004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28"/>
        <v>42596.03506944445</v>
      </c>
      <c r="P494" t="str">
        <f t="shared" si="29"/>
        <v>film &amp; video</v>
      </c>
      <c r="Q494" t="str">
        <f t="shared" si="30"/>
        <v>animation</v>
      </c>
      <c r="R494">
        <f t="shared" si="31"/>
        <v>2016</v>
      </c>
    </row>
    <row r="495" spans="1:18" ht="43.2" hidden="1" x14ac:dyDescent="0.55000000000000004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28"/>
        <v>42114.726134259254</v>
      </c>
      <c r="P495" t="str">
        <f t="shared" si="29"/>
        <v>film &amp; video</v>
      </c>
      <c r="Q495" t="str">
        <f t="shared" si="30"/>
        <v>animation</v>
      </c>
      <c r="R495">
        <f t="shared" si="31"/>
        <v>2015</v>
      </c>
    </row>
    <row r="496" spans="1:18" ht="43.2" hidden="1" x14ac:dyDescent="0.55000000000000004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28"/>
        <v>41799.830613425926</v>
      </c>
      <c r="P496" t="str">
        <f t="shared" si="29"/>
        <v>film &amp; video</v>
      </c>
      <c r="Q496" t="str">
        <f t="shared" si="30"/>
        <v>animation</v>
      </c>
      <c r="R496">
        <f t="shared" si="31"/>
        <v>2014</v>
      </c>
    </row>
    <row r="497" spans="1:18" ht="43.2" hidden="1" x14ac:dyDescent="0.55000000000000004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28"/>
        <v>42171.827604166669</v>
      </c>
      <c r="P497" t="str">
        <f t="shared" si="29"/>
        <v>film &amp; video</v>
      </c>
      <c r="Q497" t="str">
        <f t="shared" si="30"/>
        <v>animation</v>
      </c>
      <c r="R497">
        <f t="shared" si="31"/>
        <v>2015</v>
      </c>
    </row>
    <row r="498" spans="1:18" ht="28.8" hidden="1" x14ac:dyDescent="0.55000000000000004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28"/>
        <v>41620.93141203704</v>
      </c>
      <c r="P498" t="str">
        <f t="shared" si="29"/>
        <v>film &amp; video</v>
      </c>
      <c r="Q498" t="str">
        <f t="shared" si="30"/>
        <v>animation</v>
      </c>
      <c r="R498">
        <f t="shared" si="31"/>
        <v>2013</v>
      </c>
    </row>
    <row r="499" spans="1:18" hidden="1" x14ac:dyDescent="0.55000000000000004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28"/>
        <v>41945.037789351853</v>
      </c>
      <c r="P499" t="str">
        <f t="shared" si="29"/>
        <v>film &amp; video</v>
      </c>
      <c r="Q499" t="str">
        <f t="shared" si="30"/>
        <v>animation</v>
      </c>
      <c r="R499">
        <f t="shared" si="31"/>
        <v>2014</v>
      </c>
    </row>
    <row r="500" spans="1:18" ht="43.2" hidden="1" x14ac:dyDescent="0.55000000000000004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28"/>
        <v>40858.762141203704</v>
      </c>
      <c r="P500" t="str">
        <f t="shared" si="29"/>
        <v>film &amp; video</v>
      </c>
      <c r="Q500" t="str">
        <f t="shared" si="30"/>
        <v>animation</v>
      </c>
      <c r="R500">
        <f t="shared" si="31"/>
        <v>2011</v>
      </c>
    </row>
    <row r="501" spans="1:18" ht="57.6" hidden="1" x14ac:dyDescent="0.55000000000000004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28"/>
        <v>40043.895462962959</v>
      </c>
      <c r="P501" t="str">
        <f t="shared" si="29"/>
        <v>film &amp; video</v>
      </c>
      <c r="Q501" t="str">
        <f t="shared" si="30"/>
        <v>animation</v>
      </c>
      <c r="R501">
        <f t="shared" si="31"/>
        <v>2009</v>
      </c>
    </row>
    <row r="502" spans="1:18" ht="57.6" hidden="1" x14ac:dyDescent="0.55000000000000004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28"/>
        <v>40247.886006944449</v>
      </c>
      <c r="P502" t="str">
        <f t="shared" si="29"/>
        <v>film &amp; video</v>
      </c>
      <c r="Q502" t="str">
        <f t="shared" si="30"/>
        <v>animation</v>
      </c>
      <c r="R502">
        <f t="shared" si="31"/>
        <v>2010</v>
      </c>
    </row>
    <row r="503" spans="1:18" ht="43.2" hidden="1" x14ac:dyDescent="0.55000000000000004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28"/>
        <v>40703.234386574077</v>
      </c>
      <c r="P503" t="str">
        <f t="shared" si="29"/>
        <v>film &amp; video</v>
      </c>
      <c r="Q503" t="str">
        <f t="shared" si="30"/>
        <v>animation</v>
      </c>
      <c r="R503">
        <f t="shared" si="31"/>
        <v>2011</v>
      </c>
    </row>
    <row r="504" spans="1:18" ht="43.2" hidden="1" x14ac:dyDescent="0.55000000000000004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28"/>
        <v>40956.553530092591</v>
      </c>
      <c r="P504" t="str">
        <f t="shared" si="29"/>
        <v>film &amp; video</v>
      </c>
      <c r="Q504" t="str">
        <f t="shared" si="30"/>
        <v>animation</v>
      </c>
      <c r="R504">
        <f t="shared" si="31"/>
        <v>2012</v>
      </c>
    </row>
    <row r="505" spans="1:18" ht="43.2" hidden="1" x14ac:dyDescent="0.55000000000000004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28"/>
        <v>41991.526655092588</v>
      </c>
      <c r="P505" t="str">
        <f t="shared" si="29"/>
        <v>film &amp; video</v>
      </c>
      <c r="Q505" t="str">
        <f t="shared" si="30"/>
        <v>animation</v>
      </c>
      <c r="R505">
        <f t="shared" si="31"/>
        <v>2014</v>
      </c>
    </row>
    <row r="506" spans="1:18" ht="43.2" hidden="1" x14ac:dyDescent="0.55000000000000004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28"/>
        <v>40949.98364583333</v>
      </c>
      <c r="P506" t="str">
        <f t="shared" si="29"/>
        <v>film &amp; video</v>
      </c>
      <c r="Q506" t="str">
        <f t="shared" si="30"/>
        <v>animation</v>
      </c>
      <c r="R506">
        <f t="shared" si="31"/>
        <v>2012</v>
      </c>
    </row>
    <row r="507" spans="1:18" ht="43.2" hidden="1" x14ac:dyDescent="0.55000000000000004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28"/>
        <v>42318.098217592589</v>
      </c>
      <c r="P507" t="str">
        <f t="shared" si="29"/>
        <v>film &amp; video</v>
      </c>
      <c r="Q507" t="str">
        <f t="shared" si="30"/>
        <v>animation</v>
      </c>
      <c r="R507">
        <f t="shared" si="31"/>
        <v>2015</v>
      </c>
    </row>
    <row r="508" spans="1:18" ht="43.2" hidden="1" x14ac:dyDescent="0.55000000000000004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28"/>
        <v>41466.552314814813</v>
      </c>
      <c r="P508" t="str">
        <f t="shared" si="29"/>
        <v>film &amp; video</v>
      </c>
      <c r="Q508" t="str">
        <f t="shared" si="30"/>
        <v>animation</v>
      </c>
      <c r="R508">
        <f t="shared" si="31"/>
        <v>2013</v>
      </c>
    </row>
    <row r="509" spans="1:18" ht="43.2" hidden="1" x14ac:dyDescent="0.55000000000000004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28"/>
        <v>41156.958993055552</v>
      </c>
      <c r="P509" t="str">
        <f t="shared" si="29"/>
        <v>film &amp; video</v>
      </c>
      <c r="Q509" t="str">
        <f t="shared" si="30"/>
        <v>animation</v>
      </c>
      <c r="R509">
        <f t="shared" si="31"/>
        <v>2012</v>
      </c>
    </row>
    <row r="510" spans="1:18" ht="57.6" hidden="1" x14ac:dyDescent="0.55000000000000004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28"/>
        <v>40995.024317129632</v>
      </c>
      <c r="P510" t="str">
        <f t="shared" si="29"/>
        <v>film &amp; video</v>
      </c>
      <c r="Q510" t="str">
        <f t="shared" si="30"/>
        <v>animation</v>
      </c>
      <c r="R510">
        <f t="shared" si="31"/>
        <v>2012</v>
      </c>
    </row>
    <row r="511" spans="1:18" ht="43.2" hidden="1" x14ac:dyDescent="0.55000000000000004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28"/>
        <v>42153.631597222222</v>
      </c>
      <c r="P511" t="str">
        <f t="shared" si="29"/>
        <v>film &amp; video</v>
      </c>
      <c r="Q511" t="str">
        <f t="shared" si="30"/>
        <v>animation</v>
      </c>
      <c r="R511">
        <f t="shared" si="31"/>
        <v>2015</v>
      </c>
    </row>
    <row r="512" spans="1:18" ht="43.2" hidden="1" x14ac:dyDescent="0.55000000000000004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28"/>
        <v>42400.176377314812</v>
      </c>
      <c r="P512" t="str">
        <f t="shared" si="29"/>
        <v>film &amp; video</v>
      </c>
      <c r="Q512" t="str">
        <f t="shared" si="30"/>
        <v>animation</v>
      </c>
      <c r="R512">
        <f t="shared" si="31"/>
        <v>2016</v>
      </c>
    </row>
    <row r="513" spans="1:18" ht="43.2" hidden="1" x14ac:dyDescent="0.55000000000000004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28"/>
        <v>41340.303032407406</v>
      </c>
      <c r="P513" t="str">
        <f t="shared" si="29"/>
        <v>film &amp; video</v>
      </c>
      <c r="Q513" t="str">
        <f t="shared" si="30"/>
        <v>animation</v>
      </c>
      <c r="R513">
        <f t="shared" si="31"/>
        <v>2013</v>
      </c>
    </row>
    <row r="514" spans="1:18" ht="43.2" hidden="1" x14ac:dyDescent="0.55000000000000004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ref="O514:O521" si="32">(((J514/60)/60)/24)+DATE(1970,1,1)</f>
        <v>42649.742210648154</v>
      </c>
      <c r="P514" t="str">
        <f t="shared" ref="P514:P521" si="33">LEFT(N514,SEARCH("/",N514)-1)</f>
        <v>film &amp; video</v>
      </c>
      <c r="Q514" t="str">
        <f t="shared" ref="Q514:Q521" si="34">RIGHT(N514,LEN(N514)-SEARCH("/",N514))</f>
        <v>animation</v>
      </c>
      <c r="R514">
        <f t="shared" si="31"/>
        <v>2016</v>
      </c>
    </row>
    <row r="515" spans="1:18" ht="28.8" hidden="1" x14ac:dyDescent="0.55000000000000004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si="32"/>
        <v>42552.653993055559</v>
      </c>
      <c r="P515" t="str">
        <f t="shared" si="33"/>
        <v>film &amp; video</v>
      </c>
      <c r="Q515" t="str">
        <f t="shared" si="34"/>
        <v>animation</v>
      </c>
      <c r="R515">
        <f t="shared" ref="R515:R521" si="35">YEAR(O515)</f>
        <v>2016</v>
      </c>
    </row>
    <row r="516" spans="1:18" ht="43.2" hidden="1" x14ac:dyDescent="0.55000000000000004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32"/>
        <v>41830.613969907405</v>
      </c>
      <c r="P516" t="str">
        <f t="shared" si="33"/>
        <v>film &amp; video</v>
      </c>
      <c r="Q516" t="str">
        <f t="shared" si="34"/>
        <v>animation</v>
      </c>
      <c r="R516">
        <f t="shared" si="35"/>
        <v>2014</v>
      </c>
    </row>
    <row r="517" spans="1:18" ht="43.2" hidden="1" x14ac:dyDescent="0.55000000000000004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32"/>
        <v>42327.490752314814</v>
      </c>
      <c r="P517" t="str">
        <f t="shared" si="33"/>
        <v>film &amp; video</v>
      </c>
      <c r="Q517" t="str">
        <f t="shared" si="34"/>
        <v>animation</v>
      </c>
      <c r="R517">
        <f t="shared" si="35"/>
        <v>2015</v>
      </c>
    </row>
    <row r="518" spans="1:18" ht="28.8" hidden="1" x14ac:dyDescent="0.55000000000000004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32"/>
        <v>42091.778703703705</v>
      </c>
      <c r="P518" t="str">
        <f t="shared" si="33"/>
        <v>film &amp; video</v>
      </c>
      <c r="Q518" t="str">
        <f t="shared" si="34"/>
        <v>animation</v>
      </c>
      <c r="R518">
        <f t="shared" si="35"/>
        <v>2015</v>
      </c>
    </row>
    <row r="519" spans="1:18" ht="43.2" hidden="1" x14ac:dyDescent="0.55000000000000004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32"/>
        <v>42738.615289351852</v>
      </c>
      <c r="P519" t="str">
        <f t="shared" si="33"/>
        <v>film &amp; video</v>
      </c>
      <c r="Q519" t="str">
        <f t="shared" si="34"/>
        <v>animation</v>
      </c>
      <c r="R519">
        <f t="shared" si="35"/>
        <v>2017</v>
      </c>
    </row>
    <row r="520" spans="1:18" ht="43.2" hidden="1" x14ac:dyDescent="0.55000000000000004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32"/>
        <v>42223.616018518514</v>
      </c>
      <c r="P520" t="str">
        <f t="shared" si="33"/>
        <v>film &amp; video</v>
      </c>
      <c r="Q520" t="str">
        <f t="shared" si="34"/>
        <v>animation</v>
      </c>
      <c r="R520">
        <f t="shared" si="35"/>
        <v>2015</v>
      </c>
    </row>
    <row r="521" spans="1:18" ht="43.2" hidden="1" x14ac:dyDescent="0.55000000000000004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32"/>
        <v>41218.391446759262</v>
      </c>
      <c r="P521" t="str">
        <f t="shared" si="33"/>
        <v>film &amp; video</v>
      </c>
      <c r="Q521" t="str">
        <f t="shared" si="34"/>
        <v>animation</v>
      </c>
      <c r="R521">
        <f t="shared" si="35"/>
        <v>2012</v>
      </c>
    </row>
    <row r="522" spans="1:18" ht="43.2" x14ac:dyDescent="0.55000000000000004">
      <c r="A522">
        <v>3951</v>
      </c>
      <c r="B522" s="3" t="s">
        <v>3948</v>
      </c>
      <c r="C522" s="3" t="s">
        <v>6961</v>
      </c>
      <c r="D522" s="6">
        <v>200000</v>
      </c>
      <c r="E522" s="8">
        <v>1</v>
      </c>
      <c r="F522" t="s">
        <v>8220</v>
      </c>
      <c r="G522" t="s">
        <v>8240</v>
      </c>
      <c r="H522" t="s">
        <v>8248</v>
      </c>
      <c r="I522">
        <v>1462301342</v>
      </c>
      <c r="J522">
        <v>1457120942</v>
      </c>
      <c r="K522" t="b">
        <v>0</v>
      </c>
      <c r="L522">
        <v>1</v>
      </c>
      <c r="M522" t="b">
        <v>0</v>
      </c>
      <c r="N522" t="s">
        <v>8269</v>
      </c>
      <c r="O522" s="9">
        <f t="shared" ref="O522:O585" si="36">(((J522/60)/60)/24)+DATE(1970,1,1)</f>
        <v>42433.825717592597</v>
      </c>
      <c r="P522" t="str">
        <f t="shared" ref="P522:P585" si="37">LEFT(N522,SEARCH("/",N522)-1)</f>
        <v>theater</v>
      </c>
      <c r="Q522" t="str">
        <f t="shared" ref="Q522:Q585" si="38">RIGHT(N522,LEN(N522)-SEARCH("/",N522))</f>
        <v>plays</v>
      </c>
      <c r="R522">
        <f t="shared" ref="R522:R585" si="39">YEAR(O522)</f>
        <v>2016</v>
      </c>
    </row>
    <row r="523" spans="1:18" ht="43.2" x14ac:dyDescent="0.55000000000000004">
      <c r="A523">
        <v>2909</v>
      </c>
      <c r="B523" s="3" t="s">
        <v>2909</v>
      </c>
      <c r="C523" s="3" t="s">
        <v>7019</v>
      </c>
      <c r="D523" s="6">
        <v>180000</v>
      </c>
      <c r="E523" s="8">
        <v>20</v>
      </c>
      <c r="F523" t="s">
        <v>8220</v>
      </c>
      <c r="G523" t="s">
        <v>8223</v>
      </c>
      <c r="H523" t="s">
        <v>8245</v>
      </c>
      <c r="I523">
        <v>1416944760</v>
      </c>
      <c r="J523">
        <v>1413527001</v>
      </c>
      <c r="K523" t="b">
        <v>0</v>
      </c>
      <c r="L523">
        <v>1</v>
      </c>
      <c r="M523" t="b">
        <v>0</v>
      </c>
      <c r="N523" t="s">
        <v>8269</v>
      </c>
      <c r="O523" s="9">
        <f t="shared" si="36"/>
        <v>41929.266215277778</v>
      </c>
      <c r="P523" t="str">
        <f t="shared" si="37"/>
        <v>theater</v>
      </c>
      <c r="Q523" t="str">
        <f t="shared" si="38"/>
        <v>plays</v>
      </c>
      <c r="R523">
        <f t="shared" si="39"/>
        <v>2014</v>
      </c>
    </row>
    <row r="524" spans="1:18" ht="43.2" x14ac:dyDescent="0.55000000000000004">
      <c r="A524">
        <v>2876</v>
      </c>
      <c r="B524" s="3" t="s">
        <v>2876</v>
      </c>
      <c r="C524" s="3" t="s">
        <v>6986</v>
      </c>
      <c r="D524" s="6">
        <v>150000</v>
      </c>
      <c r="E524" s="8">
        <v>0</v>
      </c>
      <c r="F524" t="s">
        <v>8220</v>
      </c>
      <c r="G524" t="s">
        <v>8223</v>
      </c>
      <c r="H524" t="s">
        <v>8245</v>
      </c>
      <c r="I524">
        <v>1437069079</v>
      </c>
      <c r="J524">
        <v>1434477079</v>
      </c>
      <c r="K524" t="b">
        <v>0</v>
      </c>
      <c r="L524">
        <v>0</v>
      </c>
      <c r="M524" t="b">
        <v>0</v>
      </c>
      <c r="N524" t="s">
        <v>8269</v>
      </c>
      <c r="O524" s="9">
        <f t="shared" si="36"/>
        <v>42171.743969907402</v>
      </c>
      <c r="P524" t="str">
        <f t="shared" si="37"/>
        <v>theater</v>
      </c>
      <c r="Q524" t="str">
        <f t="shared" si="38"/>
        <v>plays</v>
      </c>
      <c r="R524">
        <f t="shared" si="39"/>
        <v>2015</v>
      </c>
    </row>
    <row r="525" spans="1:18" ht="43.2" x14ac:dyDescent="0.55000000000000004">
      <c r="A525">
        <v>2902</v>
      </c>
      <c r="B525" s="3" t="s">
        <v>2902</v>
      </c>
      <c r="C525" s="3" t="s">
        <v>7012</v>
      </c>
      <c r="D525" s="6">
        <v>150000</v>
      </c>
      <c r="E525" s="8">
        <v>25</v>
      </c>
      <c r="F525" t="s">
        <v>8220</v>
      </c>
      <c r="G525" t="s">
        <v>8223</v>
      </c>
      <c r="H525" t="s">
        <v>8245</v>
      </c>
      <c r="I525">
        <v>1440412396</v>
      </c>
      <c r="J525">
        <v>1437820396</v>
      </c>
      <c r="K525" t="b">
        <v>0</v>
      </c>
      <c r="L525">
        <v>1</v>
      </c>
      <c r="M525" t="b">
        <v>0</v>
      </c>
      <c r="N525" t="s">
        <v>8269</v>
      </c>
      <c r="O525" s="9">
        <f t="shared" si="36"/>
        <v>42210.439768518518</v>
      </c>
      <c r="P525" t="str">
        <f t="shared" si="37"/>
        <v>theater</v>
      </c>
      <c r="Q525" t="str">
        <f t="shared" si="38"/>
        <v>plays</v>
      </c>
      <c r="R525">
        <f t="shared" si="39"/>
        <v>2015</v>
      </c>
    </row>
    <row r="526" spans="1:18" ht="43.2" x14ac:dyDescent="0.55000000000000004">
      <c r="A526">
        <v>4092</v>
      </c>
      <c r="B526" s="3" t="s">
        <v>4088</v>
      </c>
      <c r="C526" s="3" t="s">
        <v>8195</v>
      </c>
      <c r="D526" s="6">
        <v>110000</v>
      </c>
      <c r="E526" s="8">
        <v>20</v>
      </c>
      <c r="F526" t="s">
        <v>8220</v>
      </c>
      <c r="G526" t="s">
        <v>8223</v>
      </c>
      <c r="H526" t="s">
        <v>8245</v>
      </c>
      <c r="I526">
        <v>1428205247</v>
      </c>
      <c r="J526">
        <v>1423024847</v>
      </c>
      <c r="K526" t="b">
        <v>0</v>
      </c>
      <c r="L526">
        <v>1</v>
      </c>
      <c r="M526" t="b">
        <v>0</v>
      </c>
      <c r="N526" t="s">
        <v>8269</v>
      </c>
      <c r="O526" s="9">
        <f t="shared" si="36"/>
        <v>42039.194988425923</v>
      </c>
      <c r="P526" t="str">
        <f t="shared" si="37"/>
        <v>theater</v>
      </c>
      <c r="Q526" t="str">
        <f t="shared" si="38"/>
        <v>plays</v>
      </c>
      <c r="R526">
        <f t="shared" si="39"/>
        <v>2015</v>
      </c>
    </row>
    <row r="527" spans="1:18" ht="43.2" x14ac:dyDescent="0.55000000000000004">
      <c r="A527">
        <v>3557</v>
      </c>
      <c r="B527" s="3" t="s">
        <v>3556</v>
      </c>
      <c r="C527" s="3" t="s">
        <v>7667</v>
      </c>
      <c r="D527" s="6">
        <v>100000</v>
      </c>
      <c r="E527" s="8">
        <v>100036</v>
      </c>
      <c r="F527" t="s">
        <v>8218</v>
      </c>
      <c r="G527" t="s">
        <v>8223</v>
      </c>
      <c r="H527" t="s">
        <v>8245</v>
      </c>
      <c r="I527">
        <v>1399271911</v>
      </c>
      <c r="J527">
        <v>1396334311</v>
      </c>
      <c r="K527" t="b">
        <v>0</v>
      </c>
      <c r="L527">
        <v>558</v>
      </c>
      <c r="M527" t="b">
        <v>1</v>
      </c>
      <c r="N527" t="s">
        <v>8269</v>
      </c>
      <c r="O527" s="9">
        <f t="shared" si="36"/>
        <v>41730.276747685188</v>
      </c>
      <c r="P527" t="str">
        <f t="shared" si="37"/>
        <v>theater</v>
      </c>
      <c r="Q527" t="str">
        <f t="shared" si="38"/>
        <v>plays</v>
      </c>
      <c r="R527">
        <f t="shared" si="39"/>
        <v>2014</v>
      </c>
    </row>
    <row r="528" spans="1:18" ht="57.6" x14ac:dyDescent="0.55000000000000004">
      <c r="A528">
        <v>3838</v>
      </c>
      <c r="B528" s="3" t="s">
        <v>3835</v>
      </c>
      <c r="C528" s="3" t="s">
        <v>7947</v>
      </c>
      <c r="D528" s="6">
        <v>100000</v>
      </c>
      <c r="E528" s="8">
        <v>100824</v>
      </c>
      <c r="F528" t="s">
        <v>8218</v>
      </c>
      <c r="G528" t="s">
        <v>8234</v>
      </c>
      <c r="H528" t="s">
        <v>8254</v>
      </c>
      <c r="I528">
        <v>1432314209</v>
      </c>
      <c r="J528">
        <v>1429722209</v>
      </c>
      <c r="K528" t="b">
        <v>0</v>
      </c>
      <c r="L528">
        <v>100</v>
      </c>
      <c r="M528" t="b">
        <v>1</v>
      </c>
      <c r="N528" t="s">
        <v>8269</v>
      </c>
      <c r="O528" s="9">
        <f t="shared" si="36"/>
        <v>42116.710752314815</v>
      </c>
      <c r="P528" t="str">
        <f t="shared" si="37"/>
        <v>theater</v>
      </c>
      <c r="Q528" t="str">
        <f t="shared" si="38"/>
        <v>plays</v>
      </c>
      <c r="R528">
        <f t="shared" si="39"/>
        <v>2015</v>
      </c>
    </row>
    <row r="529" spans="1:18" ht="28.8" x14ac:dyDescent="0.55000000000000004">
      <c r="A529">
        <v>3853</v>
      </c>
      <c r="B529" s="3" t="s">
        <v>3850</v>
      </c>
      <c r="C529" s="3" t="s">
        <v>7962</v>
      </c>
      <c r="D529" s="6">
        <v>100000</v>
      </c>
      <c r="E529" s="8">
        <v>26</v>
      </c>
      <c r="F529" t="s">
        <v>8220</v>
      </c>
      <c r="G529" t="s">
        <v>8223</v>
      </c>
      <c r="H529" t="s">
        <v>8245</v>
      </c>
      <c r="I529">
        <v>1409602178</v>
      </c>
      <c r="J529">
        <v>1406578178</v>
      </c>
      <c r="K529" t="b">
        <v>0</v>
      </c>
      <c r="L529">
        <v>2</v>
      </c>
      <c r="M529" t="b">
        <v>0</v>
      </c>
      <c r="N529" t="s">
        <v>8269</v>
      </c>
      <c r="O529" s="9">
        <f t="shared" si="36"/>
        <v>41848.84002314815</v>
      </c>
      <c r="P529" t="str">
        <f t="shared" si="37"/>
        <v>theater</v>
      </c>
      <c r="Q529" t="str">
        <f t="shared" si="38"/>
        <v>plays</v>
      </c>
      <c r="R529">
        <f t="shared" si="39"/>
        <v>2014</v>
      </c>
    </row>
    <row r="530" spans="1:18" ht="43.2" x14ac:dyDescent="0.55000000000000004">
      <c r="A530">
        <v>3977</v>
      </c>
      <c r="B530" s="3" t="s">
        <v>3974</v>
      </c>
      <c r="C530" s="3" t="s">
        <v>8084</v>
      </c>
      <c r="D530" s="6">
        <v>90000</v>
      </c>
      <c r="E530" s="8">
        <v>1305</v>
      </c>
      <c r="F530" t="s">
        <v>8220</v>
      </c>
      <c r="G530" t="s">
        <v>8223</v>
      </c>
      <c r="H530" t="s">
        <v>8245</v>
      </c>
      <c r="I530">
        <v>1469213732</v>
      </c>
      <c r="J530">
        <v>1466621732</v>
      </c>
      <c r="K530" t="b">
        <v>0</v>
      </c>
      <c r="L530">
        <v>6</v>
      </c>
      <c r="M530" t="b">
        <v>0</v>
      </c>
      <c r="N530" t="s">
        <v>8269</v>
      </c>
      <c r="O530" s="9">
        <f t="shared" si="36"/>
        <v>42543.788564814815</v>
      </c>
      <c r="P530" t="str">
        <f t="shared" si="37"/>
        <v>theater</v>
      </c>
      <c r="Q530" t="str">
        <f t="shared" si="38"/>
        <v>plays</v>
      </c>
      <c r="R530">
        <f t="shared" si="39"/>
        <v>2016</v>
      </c>
    </row>
    <row r="531" spans="1:18" ht="43.2" x14ac:dyDescent="0.55000000000000004">
      <c r="A531">
        <v>4098</v>
      </c>
      <c r="B531" s="3" t="s">
        <v>4094</v>
      </c>
      <c r="C531" s="3" t="s">
        <v>8201</v>
      </c>
      <c r="D531" s="6">
        <v>75000</v>
      </c>
      <c r="E531" s="8">
        <v>0</v>
      </c>
      <c r="F531" t="s">
        <v>8220</v>
      </c>
      <c r="G531" t="s">
        <v>8223</v>
      </c>
      <c r="H531" t="s">
        <v>8245</v>
      </c>
      <c r="I531">
        <v>1465060797</v>
      </c>
      <c r="J531">
        <v>1462468797</v>
      </c>
      <c r="K531" t="b">
        <v>0</v>
      </c>
      <c r="L531">
        <v>0</v>
      </c>
      <c r="M531" t="b">
        <v>0</v>
      </c>
      <c r="N531" t="s">
        <v>8269</v>
      </c>
      <c r="O531" s="9">
        <f t="shared" si="36"/>
        <v>42495.722187499996</v>
      </c>
      <c r="P531" t="str">
        <f t="shared" si="37"/>
        <v>theater</v>
      </c>
      <c r="Q531" t="str">
        <f t="shared" si="38"/>
        <v>plays</v>
      </c>
      <c r="R531">
        <f t="shared" si="39"/>
        <v>2016</v>
      </c>
    </row>
    <row r="532" spans="1:18" ht="43.2" x14ac:dyDescent="0.55000000000000004">
      <c r="A532">
        <v>3909</v>
      </c>
      <c r="B532" s="3" t="s">
        <v>3906</v>
      </c>
      <c r="C532" s="3" t="s">
        <v>8017</v>
      </c>
      <c r="D532" s="6">
        <v>60000</v>
      </c>
      <c r="E532" s="8">
        <v>135</v>
      </c>
      <c r="F532" t="s">
        <v>8220</v>
      </c>
      <c r="G532" t="s">
        <v>8223</v>
      </c>
      <c r="H532" t="s">
        <v>8245</v>
      </c>
      <c r="I532">
        <v>1410424642</v>
      </c>
      <c r="J532">
        <v>1407832642</v>
      </c>
      <c r="K532" t="b">
        <v>0</v>
      </c>
      <c r="L532">
        <v>4</v>
      </c>
      <c r="M532" t="b">
        <v>0</v>
      </c>
      <c r="N532" t="s">
        <v>8269</v>
      </c>
      <c r="O532" s="9">
        <f t="shared" si="36"/>
        <v>41863.359282407408</v>
      </c>
      <c r="P532" t="str">
        <f t="shared" si="37"/>
        <v>theater</v>
      </c>
      <c r="Q532" t="str">
        <f t="shared" si="38"/>
        <v>plays</v>
      </c>
      <c r="R532">
        <f t="shared" si="39"/>
        <v>2014</v>
      </c>
    </row>
    <row r="533" spans="1:18" ht="43.2" x14ac:dyDescent="0.55000000000000004">
      <c r="A533">
        <v>3918</v>
      </c>
      <c r="B533" s="3" t="s">
        <v>3915</v>
      </c>
      <c r="C533" s="3" t="s">
        <v>8026</v>
      </c>
      <c r="D533" s="6">
        <v>60000</v>
      </c>
      <c r="E533" s="8">
        <v>120</v>
      </c>
      <c r="F533" t="s">
        <v>8220</v>
      </c>
      <c r="G533" t="s">
        <v>8224</v>
      </c>
      <c r="H533" t="s">
        <v>8246</v>
      </c>
      <c r="I533">
        <v>1407168000</v>
      </c>
      <c r="J533">
        <v>1406131023</v>
      </c>
      <c r="K533" t="b">
        <v>0</v>
      </c>
      <c r="L533">
        <v>3</v>
      </c>
      <c r="M533" t="b">
        <v>0</v>
      </c>
      <c r="N533" t="s">
        <v>8269</v>
      </c>
      <c r="O533" s="9">
        <f t="shared" si="36"/>
        <v>41843.664618055554</v>
      </c>
      <c r="P533" t="str">
        <f t="shared" si="37"/>
        <v>theater</v>
      </c>
      <c r="Q533" t="str">
        <f t="shared" si="38"/>
        <v>plays</v>
      </c>
      <c r="R533">
        <f t="shared" si="39"/>
        <v>2014</v>
      </c>
    </row>
    <row r="534" spans="1:18" ht="43.2" x14ac:dyDescent="0.55000000000000004">
      <c r="A534">
        <v>2863</v>
      </c>
      <c r="B534" s="3" t="s">
        <v>2863</v>
      </c>
      <c r="C534" s="3" t="s">
        <v>6973</v>
      </c>
      <c r="D534" s="6">
        <v>50000</v>
      </c>
      <c r="E534" s="8">
        <v>20</v>
      </c>
      <c r="F534" t="s">
        <v>8220</v>
      </c>
      <c r="G534" t="s">
        <v>8223</v>
      </c>
      <c r="H534" t="s">
        <v>8245</v>
      </c>
      <c r="I534">
        <v>1410279123</v>
      </c>
      <c r="J534">
        <v>1405095123</v>
      </c>
      <c r="K534" t="b">
        <v>0</v>
      </c>
      <c r="L534">
        <v>1</v>
      </c>
      <c r="M534" t="b">
        <v>0</v>
      </c>
      <c r="N534" t="s">
        <v>8269</v>
      </c>
      <c r="O534" s="9">
        <f t="shared" si="36"/>
        <v>41831.675034722226</v>
      </c>
      <c r="P534" t="str">
        <f t="shared" si="37"/>
        <v>theater</v>
      </c>
      <c r="Q534" t="str">
        <f t="shared" si="38"/>
        <v>plays</v>
      </c>
      <c r="R534">
        <f t="shared" si="39"/>
        <v>2014</v>
      </c>
    </row>
    <row r="535" spans="1:18" ht="28.8" x14ac:dyDescent="0.55000000000000004">
      <c r="A535">
        <v>2894</v>
      </c>
      <c r="B535" s="3" t="s">
        <v>2894</v>
      </c>
      <c r="C535" s="3" t="s">
        <v>7004</v>
      </c>
      <c r="D535" s="6">
        <v>50000</v>
      </c>
      <c r="E535" s="8">
        <v>0</v>
      </c>
      <c r="F535" t="s">
        <v>8220</v>
      </c>
      <c r="G535" t="s">
        <v>8223</v>
      </c>
      <c r="H535" t="s">
        <v>8245</v>
      </c>
      <c r="I535">
        <v>1428100815</v>
      </c>
      <c r="J535">
        <v>1422920415</v>
      </c>
      <c r="K535" t="b">
        <v>0</v>
      </c>
      <c r="L535">
        <v>0</v>
      </c>
      <c r="M535" t="b">
        <v>0</v>
      </c>
      <c r="N535" t="s">
        <v>8269</v>
      </c>
      <c r="O535" s="9">
        <f t="shared" si="36"/>
        <v>42037.986284722225</v>
      </c>
      <c r="P535" t="str">
        <f t="shared" si="37"/>
        <v>theater</v>
      </c>
      <c r="Q535" t="str">
        <f t="shared" si="38"/>
        <v>plays</v>
      </c>
      <c r="R535">
        <f t="shared" si="39"/>
        <v>2015</v>
      </c>
    </row>
    <row r="536" spans="1:18" ht="43.2" x14ac:dyDescent="0.55000000000000004">
      <c r="A536">
        <v>3139</v>
      </c>
      <c r="B536" s="3" t="s">
        <v>3139</v>
      </c>
      <c r="C536" s="3" t="s">
        <v>7249</v>
      </c>
      <c r="D536" s="6">
        <v>50000</v>
      </c>
      <c r="E536" s="8">
        <v>2700</v>
      </c>
      <c r="F536" t="s">
        <v>8221</v>
      </c>
      <c r="G536" t="s">
        <v>8237</v>
      </c>
      <c r="H536" t="s">
        <v>8255</v>
      </c>
      <c r="I536">
        <v>1490416380</v>
      </c>
      <c r="J536">
        <v>1487485760</v>
      </c>
      <c r="K536" t="b">
        <v>0</v>
      </c>
      <c r="L536">
        <v>6</v>
      </c>
      <c r="M536" t="b">
        <v>0</v>
      </c>
      <c r="N536" t="s">
        <v>8269</v>
      </c>
      <c r="O536" s="9">
        <f t="shared" si="36"/>
        <v>42785.270370370374</v>
      </c>
      <c r="P536" t="str">
        <f t="shared" si="37"/>
        <v>theater</v>
      </c>
      <c r="Q536" t="str">
        <f t="shared" si="38"/>
        <v>plays</v>
      </c>
      <c r="R536">
        <f t="shared" si="39"/>
        <v>2017</v>
      </c>
    </row>
    <row r="537" spans="1:18" ht="28.8" x14ac:dyDescent="0.55000000000000004">
      <c r="A537">
        <v>3146</v>
      </c>
      <c r="B537" s="3" t="s">
        <v>3146</v>
      </c>
      <c r="C537" s="3" t="s">
        <v>7256</v>
      </c>
      <c r="D537" s="6">
        <v>50000</v>
      </c>
      <c r="E537" s="8">
        <v>5250</v>
      </c>
      <c r="F537" t="s">
        <v>8221</v>
      </c>
      <c r="G537" t="s">
        <v>8237</v>
      </c>
      <c r="H537" t="s">
        <v>8255</v>
      </c>
      <c r="I537">
        <v>1492356166</v>
      </c>
      <c r="J537">
        <v>1488471766</v>
      </c>
      <c r="K537" t="b">
        <v>0</v>
      </c>
      <c r="L537">
        <v>12</v>
      </c>
      <c r="M537" t="b">
        <v>0</v>
      </c>
      <c r="N537" t="s">
        <v>8269</v>
      </c>
      <c r="O537" s="9">
        <f t="shared" si="36"/>
        <v>42796.682476851856</v>
      </c>
      <c r="P537" t="str">
        <f t="shared" si="37"/>
        <v>theater</v>
      </c>
      <c r="Q537" t="str">
        <f t="shared" si="38"/>
        <v>plays</v>
      </c>
      <c r="R537">
        <f t="shared" si="39"/>
        <v>2017</v>
      </c>
    </row>
    <row r="538" spans="1:18" ht="43.2" x14ac:dyDescent="0.55000000000000004">
      <c r="A538">
        <v>3893</v>
      </c>
      <c r="B538" s="3" t="s">
        <v>3890</v>
      </c>
      <c r="C538" s="3" t="s">
        <v>8001</v>
      </c>
      <c r="D538" s="6">
        <v>50000</v>
      </c>
      <c r="E538" s="8">
        <v>10775</v>
      </c>
      <c r="F538" t="s">
        <v>8220</v>
      </c>
      <c r="G538" t="s">
        <v>8223</v>
      </c>
      <c r="H538" t="s">
        <v>8245</v>
      </c>
      <c r="I538">
        <v>1404194400</v>
      </c>
      <c r="J538">
        <v>1400600840</v>
      </c>
      <c r="K538" t="b">
        <v>0</v>
      </c>
      <c r="L538">
        <v>84</v>
      </c>
      <c r="M538" t="b">
        <v>0</v>
      </c>
      <c r="N538" t="s">
        <v>8269</v>
      </c>
      <c r="O538" s="9">
        <f t="shared" si="36"/>
        <v>41779.657870370371</v>
      </c>
      <c r="P538" t="str">
        <f t="shared" si="37"/>
        <v>theater</v>
      </c>
      <c r="Q538" t="str">
        <f t="shared" si="38"/>
        <v>plays</v>
      </c>
      <c r="R538">
        <f t="shared" si="39"/>
        <v>2014</v>
      </c>
    </row>
    <row r="539" spans="1:18" ht="43.2" x14ac:dyDescent="0.55000000000000004">
      <c r="A539">
        <v>3993</v>
      </c>
      <c r="B539" s="3" t="s">
        <v>3989</v>
      </c>
      <c r="C539" s="3" t="s">
        <v>8099</v>
      </c>
      <c r="D539" s="6">
        <v>50000</v>
      </c>
      <c r="E539" s="8">
        <v>3</v>
      </c>
      <c r="F539" t="s">
        <v>8220</v>
      </c>
      <c r="G539" t="s">
        <v>8223</v>
      </c>
      <c r="H539" t="s">
        <v>8245</v>
      </c>
      <c r="I539">
        <v>1431549912</v>
      </c>
      <c r="J539">
        <v>1428957912</v>
      </c>
      <c r="K539" t="b">
        <v>0</v>
      </c>
      <c r="L539">
        <v>1</v>
      </c>
      <c r="M539" t="b">
        <v>0</v>
      </c>
      <c r="N539" t="s">
        <v>8269</v>
      </c>
      <c r="O539" s="9">
        <f t="shared" si="36"/>
        <v>42107.864722222221</v>
      </c>
      <c r="P539" t="str">
        <f t="shared" si="37"/>
        <v>theater</v>
      </c>
      <c r="Q539" t="str">
        <f t="shared" si="38"/>
        <v>plays</v>
      </c>
      <c r="R539">
        <f t="shared" si="39"/>
        <v>2015</v>
      </c>
    </row>
    <row r="540" spans="1:18" ht="28.8" x14ac:dyDescent="0.55000000000000004">
      <c r="A540">
        <v>2884</v>
      </c>
      <c r="B540" s="3" t="s">
        <v>2884</v>
      </c>
      <c r="C540" s="3" t="s">
        <v>6994</v>
      </c>
      <c r="D540" s="6">
        <v>45000</v>
      </c>
      <c r="E540" s="8">
        <v>185</v>
      </c>
      <c r="F540" t="s">
        <v>8220</v>
      </c>
      <c r="G540" t="s">
        <v>8223</v>
      </c>
      <c r="H540" t="s">
        <v>8245</v>
      </c>
      <c r="I540">
        <v>1417800435</v>
      </c>
      <c r="J540">
        <v>1415208435</v>
      </c>
      <c r="K540" t="b">
        <v>0</v>
      </c>
      <c r="L540">
        <v>4</v>
      </c>
      <c r="M540" t="b">
        <v>0</v>
      </c>
      <c r="N540" t="s">
        <v>8269</v>
      </c>
      <c r="O540" s="9">
        <f t="shared" si="36"/>
        <v>41948.727256944447</v>
      </c>
      <c r="P540" t="str">
        <f t="shared" si="37"/>
        <v>theater</v>
      </c>
      <c r="Q540" t="str">
        <f t="shared" si="38"/>
        <v>plays</v>
      </c>
      <c r="R540">
        <f t="shared" si="39"/>
        <v>2014</v>
      </c>
    </row>
    <row r="541" spans="1:18" ht="28.8" x14ac:dyDescent="0.55000000000000004">
      <c r="A541">
        <v>3648</v>
      </c>
      <c r="B541" s="3" t="s">
        <v>3646</v>
      </c>
      <c r="C541" s="3" t="s">
        <v>7758</v>
      </c>
      <c r="D541" s="6">
        <v>40000</v>
      </c>
      <c r="E541" s="8">
        <v>40153</v>
      </c>
      <c r="F541" t="s">
        <v>8218</v>
      </c>
      <c r="G541" t="s">
        <v>8223</v>
      </c>
      <c r="H541" t="s">
        <v>8245</v>
      </c>
      <c r="I541">
        <v>1412492445</v>
      </c>
      <c r="J541">
        <v>1409900445</v>
      </c>
      <c r="K541" t="b">
        <v>0</v>
      </c>
      <c r="L541">
        <v>73</v>
      </c>
      <c r="M541" t="b">
        <v>1</v>
      </c>
      <c r="N541" t="s">
        <v>8269</v>
      </c>
      <c r="O541" s="9">
        <f t="shared" si="36"/>
        <v>41887.292187500003</v>
      </c>
      <c r="P541" t="str">
        <f t="shared" si="37"/>
        <v>theater</v>
      </c>
      <c r="Q541" t="str">
        <f t="shared" si="38"/>
        <v>plays</v>
      </c>
      <c r="R541">
        <f t="shared" si="39"/>
        <v>2014</v>
      </c>
    </row>
    <row r="542" spans="1:18" ht="57.6" hidden="1" x14ac:dyDescent="0.55000000000000004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36"/>
        <v>42009.817199074074</v>
      </c>
      <c r="P542" t="str">
        <f t="shared" si="37"/>
        <v>technology</v>
      </c>
      <c r="Q542" t="str">
        <f t="shared" si="38"/>
        <v>web</v>
      </c>
      <c r="R542">
        <f t="shared" si="39"/>
        <v>2015</v>
      </c>
    </row>
    <row r="543" spans="1:18" ht="43.2" hidden="1" x14ac:dyDescent="0.55000000000000004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36"/>
        <v>42276.046689814815</v>
      </c>
      <c r="P543" t="str">
        <f t="shared" si="37"/>
        <v>technology</v>
      </c>
      <c r="Q543" t="str">
        <f t="shared" si="38"/>
        <v>web</v>
      </c>
      <c r="R543">
        <f t="shared" si="39"/>
        <v>2015</v>
      </c>
    </row>
    <row r="544" spans="1:18" ht="43.2" hidden="1" x14ac:dyDescent="0.55000000000000004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36"/>
        <v>42433.737453703703</v>
      </c>
      <c r="P544" t="str">
        <f t="shared" si="37"/>
        <v>technology</v>
      </c>
      <c r="Q544" t="str">
        <f t="shared" si="38"/>
        <v>web</v>
      </c>
      <c r="R544">
        <f t="shared" si="39"/>
        <v>2016</v>
      </c>
    </row>
    <row r="545" spans="1:18" ht="43.2" hidden="1" x14ac:dyDescent="0.55000000000000004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36"/>
        <v>41914.092152777775</v>
      </c>
      <c r="P545" t="str">
        <f t="shared" si="37"/>
        <v>technology</v>
      </c>
      <c r="Q545" t="str">
        <f t="shared" si="38"/>
        <v>web</v>
      </c>
      <c r="R545">
        <f t="shared" si="39"/>
        <v>2014</v>
      </c>
    </row>
    <row r="546" spans="1:18" ht="43.2" hidden="1" x14ac:dyDescent="0.55000000000000004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36"/>
        <v>42525.656944444447</v>
      </c>
      <c r="P546" t="str">
        <f t="shared" si="37"/>
        <v>technology</v>
      </c>
      <c r="Q546" t="str">
        <f t="shared" si="38"/>
        <v>web</v>
      </c>
      <c r="R546">
        <f t="shared" si="39"/>
        <v>2016</v>
      </c>
    </row>
    <row r="547" spans="1:18" ht="43.2" hidden="1" x14ac:dyDescent="0.55000000000000004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36"/>
        <v>42283.592465277776</v>
      </c>
      <c r="P547" t="str">
        <f t="shared" si="37"/>
        <v>technology</v>
      </c>
      <c r="Q547" t="str">
        <f t="shared" si="38"/>
        <v>web</v>
      </c>
      <c r="R547">
        <f t="shared" si="39"/>
        <v>2015</v>
      </c>
    </row>
    <row r="548" spans="1:18" ht="43.2" hidden="1" x14ac:dyDescent="0.55000000000000004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36"/>
        <v>42249.667997685188</v>
      </c>
      <c r="P548" t="str">
        <f t="shared" si="37"/>
        <v>technology</v>
      </c>
      <c r="Q548" t="str">
        <f t="shared" si="38"/>
        <v>web</v>
      </c>
      <c r="R548">
        <f t="shared" si="39"/>
        <v>2015</v>
      </c>
    </row>
    <row r="549" spans="1:18" ht="43.2" hidden="1" x14ac:dyDescent="0.55000000000000004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36"/>
        <v>42380.696342592593</v>
      </c>
      <c r="P549" t="str">
        <f t="shared" si="37"/>
        <v>technology</v>
      </c>
      <c r="Q549" t="str">
        <f t="shared" si="38"/>
        <v>web</v>
      </c>
      <c r="R549">
        <f t="shared" si="39"/>
        <v>2016</v>
      </c>
    </row>
    <row r="550" spans="1:18" ht="43.2" hidden="1" x14ac:dyDescent="0.55000000000000004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36"/>
        <v>42276.903333333335</v>
      </c>
      <c r="P550" t="str">
        <f t="shared" si="37"/>
        <v>technology</v>
      </c>
      <c r="Q550" t="str">
        <f t="shared" si="38"/>
        <v>web</v>
      </c>
      <c r="R550">
        <f t="shared" si="39"/>
        <v>2015</v>
      </c>
    </row>
    <row r="551" spans="1:18" ht="43.2" hidden="1" x14ac:dyDescent="0.55000000000000004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36"/>
        <v>42163.636828703704</v>
      </c>
      <c r="P551" t="str">
        <f t="shared" si="37"/>
        <v>technology</v>
      </c>
      <c r="Q551" t="str">
        <f t="shared" si="38"/>
        <v>web</v>
      </c>
      <c r="R551">
        <f t="shared" si="39"/>
        <v>2015</v>
      </c>
    </row>
    <row r="552" spans="1:18" ht="43.2" hidden="1" x14ac:dyDescent="0.55000000000000004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36"/>
        <v>42753.678761574076</v>
      </c>
      <c r="P552" t="str">
        <f t="shared" si="37"/>
        <v>technology</v>
      </c>
      <c r="Q552" t="str">
        <f t="shared" si="38"/>
        <v>web</v>
      </c>
      <c r="R552">
        <f t="shared" si="39"/>
        <v>2017</v>
      </c>
    </row>
    <row r="553" spans="1:18" ht="43.2" hidden="1" x14ac:dyDescent="0.55000000000000004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36"/>
        <v>42173.275740740741</v>
      </c>
      <c r="P553" t="str">
        <f t="shared" si="37"/>
        <v>technology</v>
      </c>
      <c r="Q553" t="str">
        <f t="shared" si="38"/>
        <v>web</v>
      </c>
      <c r="R553">
        <f t="shared" si="39"/>
        <v>2015</v>
      </c>
    </row>
    <row r="554" spans="1:18" ht="43.2" hidden="1" x14ac:dyDescent="0.55000000000000004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36"/>
        <v>42318.616851851853</v>
      </c>
      <c r="P554" t="str">
        <f t="shared" si="37"/>
        <v>technology</v>
      </c>
      <c r="Q554" t="str">
        <f t="shared" si="38"/>
        <v>web</v>
      </c>
      <c r="R554">
        <f t="shared" si="39"/>
        <v>2015</v>
      </c>
    </row>
    <row r="555" spans="1:18" ht="43.2" hidden="1" x14ac:dyDescent="0.55000000000000004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36"/>
        <v>41927.71980324074</v>
      </c>
      <c r="P555" t="str">
        <f t="shared" si="37"/>
        <v>technology</v>
      </c>
      <c r="Q555" t="str">
        <f t="shared" si="38"/>
        <v>web</v>
      </c>
      <c r="R555">
        <f t="shared" si="39"/>
        <v>2014</v>
      </c>
    </row>
    <row r="556" spans="1:18" ht="43.2" hidden="1" x14ac:dyDescent="0.55000000000000004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36"/>
        <v>41901.684861111113</v>
      </c>
      <c r="P556" t="str">
        <f t="shared" si="37"/>
        <v>technology</v>
      </c>
      <c r="Q556" t="str">
        <f t="shared" si="38"/>
        <v>web</v>
      </c>
      <c r="R556">
        <f t="shared" si="39"/>
        <v>2014</v>
      </c>
    </row>
    <row r="557" spans="1:18" ht="43.2" hidden="1" x14ac:dyDescent="0.55000000000000004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36"/>
        <v>42503.353506944448</v>
      </c>
      <c r="P557" t="str">
        <f t="shared" si="37"/>
        <v>technology</v>
      </c>
      <c r="Q557" t="str">
        <f t="shared" si="38"/>
        <v>web</v>
      </c>
      <c r="R557">
        <f t="shared" si="39"/>
        <v>2016</v>
      </c>
    </row>
    <row r="558" spans="1:18" ht="28.8" hidden="1" x14ac:dyDescent="0.55000000000000004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36"/>
        <v>42345.860150462962</v>
      </c>
      <c r="P558" t="str">
        <f t="shared" si="37"/>
        <v>technology</v>
      </c>
      <c r="Q558" t="str">
        <f t="shared" si="38"/>
        <v>web</v>
      </c>
      <c r="R558">
        <f t="shared" si="39"/>
        <v>2015</v>
      </c>
    </row>
    <row r="559" spans="1:18" ht="43.2" hidden="1" x14ac:dyDescent="0.55000000000000004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36"/>
        <v>42676.942164351851</v>
      </c>
      <c r="P559" t="str">
        <f t="shared" si="37"/>
        <v>technology</v>
      </c>
      <c r="Q559" t="str">
        <f t="shared" si="38"/>
        <v>web</v>
      </c>
      <c r="R559">
        <f t="shared" si="39"/>
        <v>2016</v>
      </c>
    </row>
    <row r="560" spans="1:18" ht="43.2" hidden="1" x14ac:dyDescent="0.55000000000000004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36"/>
        <v>42057.883159722223</v>
      </c>
      <c r="P560" t="str">
        <f t="shared" si="37"/>
        <v>technology</v>
      </c>
      <c r="Q560" t="str">
        <f t="shared" si="38"/>
        <v>web</v>
      </c>
      <c r="R560">
        <f t="shared" si="39"/>
        <v>2015</v>
      </c>
    </row>
    <row r="561" spans="1:18" ht="43.2" hidden="1" x14ac:dyDescent="0.55000000000000004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36"/>
        <v>42321.283101851848</v>
      </c>
      <c r="P561" t="str">
        <f t="shared" si="37"/>
        <v>technology</v>
      </c>
      <c r="Q561" t="str">
        <f t="shared" si="38"/>
        <v>web</v>
      </c>
      <c r="R561">
        <f t="shared" si="39"/>
        <v>2015</v>
      </c>
    </row>
    <row r="562" spans="1:18" ht="43.2" hidden="1" x14ac:dyDescent="0.55000000000000004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36"/>
        <v>41960.771354166667</v>
      </c>
      <c r="P562" t="str">
        <f t="shared" si="37"/>
        <v>technology</v>
      </c>
      <c r="Q562" t="str">
        <f t="shared" si="38"/>
        <v>web</v>
      </c>
      <c r="R562">
        <f t="shared" si="39"/>
        <v>2014</v>
      </c>
    </row>
    <row r="563" spans="1:18" ht="43.2" hidden="1" x14ac:dyDescent="0.55000000000000004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36"/>
        <v>42268.658715277779</v>
      </c>
      <c r="P563" t="str">
        <f t="shared" si="37"/>
        <v>technology</v>
      </c>
      <c r="Q563" t="str">
        <f t="shared" si="38"/>
        <v>web</v>
      </c>
      <c r="R563">
        <f t="shared" si="39"/>
        <v>2015</v>
      </c>
    </row>
    <row r="564" spans="1:18" ht="43.2" hidden="1" x14ac:dyDescent="0.55000000000000004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36"/>
        <v>42692.389062500006</v>
      </c>
      <c r="P564" t="str">
        <f t="shared" si="37"/>
        <v>technology</v>
      </c>
      <c r="Q564" t="str">
        <f t="shared" si="38"/>
        <v>web</v>
      </c>
      <c r="R564">
        <f t="shared" si="39"/>
        <v>2016</v>
      </c>
    </row>
    <row r="565" spans="1:18" ht="43.2" hidden="1" x14ac:dyDescent="0.55000000000000004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36"/>
        <v>42022.069988425923</v>
      </c>
      <c r="P565" t="str">
        <f t="shared" si="37"/>
        <v>technology</v>
      </c>
      <c r="Q565" t="str">
        <f t="shared" si="38"/>
        <v>web</v>
      </c>
      <c r="R565">
        <f t="shared" si="39"/>
        <v>2015</v>
      </c>
    </row>
    <row r="566" spans="1:18" ht="57.6" hidden="1" x14ac:dyDescent="0.55000000000000004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36"/>
        <v>42411.942997685182</v>
      </c>
      <c r="P566" t="str">
        <f t="shared" si="37"/>
        <v>technology</v>
      </c>
      <c r="Q566" t="str">
        <f t="shared" si="38"/>
        <v>web</v>
      </c>
      <c r="R566">
        <f t="shared" si="39"/>
        <v>2016</v>
      </c>
    </row>
    <row r="567" spans="1:18" ht="43.2" hidden="1" x14ac:dyDescent="0.55000000000000004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36"/>
        <v>42165.785289351858</v>
      </c>
      <c r="P567" t="str">
        <f t="shared" si="37"/>
        <v>technology</v>
      </c>
      <c r="Q567" t="str">
        <f t="shared" si="38"/>
        <v>web</v>
      </c>
      <c r="R567">
        <f t="shared" si="39"/>
        <v>2015</v>
      </c>
    </row>
    <row r="568" spans="1:18" ht="43.2" hidden="1" x14ac:dyDescent="0.55000000000000004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36"/>
        <v>42535.68440972222</v>
      </c>
      <c r="P568" t="str">
        <f t="shared" si="37"/>
        <v>technology</v>
      </c>
      <c r="Q568" t="str">
        <f t="shared" si="38"/>
        <v>web</v>
      </c>
      <c r="R568">
        <f t="shared" si="39"/>
        <v>2016</v>
      </c>
    </row>
    <row r="569" spans="1:18" ht="43.2" hidden="1" x14ac:dyDescent="0.55000000000000004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36"/>
        <v>41975.842523148152</v>
      </c>
      <c r="P569" t="str">
        <f t="shared" si="37"/>
        <v>technology</v>
      </c>
      <c r="Q569" t="str">
        <f t="shared" si="38"/>
        <v>web</v>
      </c>
      <c r="R569">
        <f t="shared" si="39"/>
        <v>2014</v>
      </c>
    </row>
    <row r="570" spans="1:18" ht="57.6" hidden="1" x14ac:dyDescent="0.55000000000000004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36"/>
        <v>42348.9215625</v>
      </c>
      <c r="P570" t="str">
        <f t="shared" si="37"/>
        <v>technology</v>
      </c>
      <c r="Q570" t="str">
        <f t="shared" si="38"/>
        <v>web</v>
      </c>
      <c r="R570">
        <f t="shared" si="39"/>
        <v>2015</v>
      </c>
    </row>
    <row r="571" spans="1:18" ht="43.2" hidden="1" x14ac:dyDescent="0.55000000000000004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36"/>
        <v>42340.847361111111</v>
      </c>
      <c r="P571" t="str">
        <f t="shared" si="37"/>
        <v>technology</v>
      </c>
      <c r="Q571" t="str">
        <f t="shared" si="38"/>
        <v>web</v>
      </c>
      <c r="R571">
        <f t="shared" si="39"/>
        <v>2015</v>
      </c>
    </row>
    <row r="572" spans="1:18" ht="28.8" hidden="1" x14ac:dyDescent="0.55000000000000004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36"/>
        <v>42388.798252314817</v>
      </c>
      <c r="P572" t="str">
        <f t="shared" si="37"/>
        <v>technology</v>
      </c>
      <c r="Q572" t="str">
        <f t="shared" si="38"/>
        <v>web</v>
      </c>
      <c r="R572">
        <f t="shared" si="39"/>
        <v>2016</v>
      </c>
    </row>
    <row r="573" spans="1:18" ht="43.2" hidden="1" x14ac:dyDescent="0.55000000000000004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36"/>
        <v>42192.816238425927</v>
      </c>
      <c r="P573" t="str">
        <f t="shared" si="37"/>
        <v>technology</v>
      </c>
      <c r="Q573" t="str">
        <f t="shared" si="38"/>
        <v>web</v>
      </c>
      <c r="R573">
        <f t="shared" si="39"/>
        <v>2015</v>
      </c>
    </row>
    <row r="574" spans="1:18" ht="43.2" hidden="1" x14ac:dyDescent="0.55000000000000004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36"/>
        <v>42282.71629629629</v>
      </c>
      <c r="P574" t="str">
        <f t="shared" si="37"/>
        <v>technology</v>
      </c>
      <c r="Q574" t="str">
        <f t="shared" si="38"/>
        <v>web</v>
      </c>
      <c r="R574">
        <f t="shared" si="39"/>
        <v>2015</v>
      </c>
    </row>
    <row r="575" spans="1:18" ht="43.2" hidden="1" x14ac:dyDescent="0.55000000000000004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36"/>
        <v>41963.050127314811</v>
      </c>
      <c r="P575" t="str">
        <f t="shared" si="37"/>
        <v>technology</v>
      </c>
      <c r="Q575" t="str">
        <f t="shared" si="38"/>
        <v>web</v>
      </c>
      <c r="R575">
        <f t="shared" si="39"/>
        <v>2014</v>
      </c>
    </row>
    <row r="576" spans="1:18" ht="43.2" hidden="1" x14ac:dyDescent="0.55000000000000004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36"/>
        <v>42632.443368055552</v>
      </c>
      <c r="P576" t="str">
        <f t="shared" si="37"/>
        <v>technology</v>
      </c>
      <c r="Q576" t="str">
        <f t="shared" si="38"/>
        <v>web</v>
      </c>
      <c r="R576">
        <f t="shared" si="39"/>
        <v>2016</v>
      </c>
    </row>
    <row r="577" spans="1:18" ht="57.6" hidden="1" x14ac:dyDescent="0.55000000000000004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36"/>
        <v>42138.692627314813</v>
      </c>
      <c r="P577" t="str">
        <f t="shared" si="37"/>
        <v>technology</v>
      </c>
      <c r="Q577" t="str">
        <f t="shared" si="38"/>
        <v>web</v>
      </c>
      <c r="R577">
        <f t="shared" si="39"/>
        <v>2015</v>
      </c>
    </row>
    <row r="578" spans="1:18" ht="43.2" hidden="1" x14ac:dyDescent="0.55000000000000004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si="36"/>
        <v>42031.471666666665</v>
      </c>
      <c r="P578" t="str">
        <f t="shared" si="37"/>
        <v>technology</v>
      </c>
      <c r="Q578" t="str">
        <f t="shared" si="38"/>
        <v>web</v>
      </c>
      <c r="R578">
        <f t="shared" si="39"/>
        <v>2015</v>
      </c>
    </row>
    <row r="579" spans="1:18" ht="43.2" hidden="1" x14ac:dyDescent="0.55000000000000004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si="36"/>
        <v>42450.589143518519</v>
      </c>
      <c r="P579" t="str">
        <f t="shared" si="37"/>
        <v>technology</v>
      </c>
      <c r="Q579" t="str">
        <f t="shared" si="38"/>
        <v>web</v>
      </c>
      <c r="R579">
        <f t="shared" si="39"/>
        <v>2016</v>
      </c>
    </row>
    <row r="580" spans="1:18" ht="28.8" hidden="1" x14ac:dyDescent="0.55000000000000004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36"/>
        <v>42230.578622685185</v>
      </c>
      <c r="P580" t="str">
        <f t="shared" si="37"/>
        <v>technology</v>
      </c>
      <c r="Q580" t="str">
        <f t="shared" si="38"/>
        <v>web</v>
      </c>
      <c r="R580">
        <f t="shared" si="39"/>
        <v>2015</v>
      </c>
    </row>
    <row r="581" spans="1:18" ht="28.8" hidden="1" x14ac:dyDescent="0.55000000000000004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36"/>
        <v>41968.852118055554</v>
      </c>
      <c r="P581" t="str">
        <f t="shared" si="37"/>
        <v>technology</v>
      </c>
      <c r="Q581" t="str">
        <f t="shared" si="38"/>
        <v>web</v>
      </c>
      <c r="R581">
        <f t="shared" si="39"/>
        <v>2014</v>
      </c>
    </row>
    <row r="582" spans="1:18" ht="43.2" hidden="1" x14ac:dyDescent="0.55000000000000004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36"/>
        <v>42605.908182870371</v>
      </c>
      <c r="P582" t="str">
        <f t="shared" si="37"/>
        <v>technology</v>
      </c>
      <c r="Q582" t="str">
        <f t="shared" si="38"/>
        <v>web</v>
      </c>
      <c r="R582">
        <f t="shared" si="39"/>
        <v>2016</v>
      </c>
    </row>
    <row r="583" spans="1:18" ht="43.2" hidden="1" x14ac:dyDescent="0.55000000000000004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36"/>
        <v>42188.012777777782</v>
      </c>
      <c r="P583" t="str">
        <f t="shared" si="37"/>
        <v>technology</v>
      </c>
      <c r="Q583" t="str">
        <f t="shared" si="38"/>
        <v>web</v>
      </c>
      <c r="R583">
        <f t="shared" si="39"/>
        <v>2015</v>
      </c>
    </row>
    <row r="584" spans="1:18" ht="43.2" hidden="1" x14ac:dyDescent="0.55000000000000004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36"/>
        <v>42055.739803240736</v>
      </c>
      <c r="P584" t="str">
        <f t="shared" si="37"/>
        <v>technology</v>
      </c>
      <c r="Q584" t="str">
        <f t="shared" si="38"/>
        <v>web</v>
      </c>
      <c r="R584">
        <f t="shared" si="39"/>
        <v>2015</v>
      </c>
    </row>
    <row r="585" spans="1:18" ht="43.2" hidden="1" x14ac:dyDescent="0.55000000000000004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36"/>
        <v>42052.93850694444</v>
      </c>
      <c r="P585" t="str">
        <f t="shared" si="37"/>
        <v>technology</v>
      </c>
      <c r="Q585" t="str">
        <f t="shared" si="38"/>
        <v>web</v>
      </c>
      <c r="R585">
        <f t="shared" si="39"/>
        <v>2015</v>
      </c>
    </row>
    <row r="586" spans="1:18" ht="28.8" hidden="1" x14ac:dyDescent="0.55000000000000004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ref="O586:O649" si="40">(((J586/60)/60)/24)+DATE(1970,1,1)</f>
        <v>42049.716620370367</v>
      </c>
      <c r="P586" t="str">
        <f t="shared" ref="P586:P649" si="41">LEFT(N586,SEARCH("/",N586)-1)</f>
        <v>technology</v>
      </c>
      <c r="Q586" t="str">
        <f t="shared" ref="Q586:Q649" si="42">RIGHT(N586,LEN(N586)-SEARCH("/",N586))</f>
        <v>web</v>
      </c>
      <c r="R586">
        <f t="shared" ref="R586:R649" si="43">YEAR(O586)</f>
        <v>2015</v>
      </c>
    </row>
    <row r="587" spans="1:18" ht="43.2" hidden="1" x14ac:dyDescent="0.55000000000000004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40"/>
        <v>42283.3909375</v>
      </c>
      <c r="P587" t="str">
        <f t="shared" si="41"/>
        <v>technology</v>
      </c>
      <c r="Q587" t="str">
        <f t="shared" si="42"/>
        <v>web</v>
      </c>
      <c r="R587">
        <f t="shared" si="43"/>
        <v>2015</v>
      </c>
    </row>
    <row r="588" spans="1:18" ht="43.2" hidden="1" x14ac:dyDescent="0.55000000000000004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40"/>
        <v>42020.854247685187</v>
      </c>
      <c r="P588" t="str">
        <f t="shared" si="41"/>
        <v>technology</v>
      </c>
      <c r="Q588" t="str">
        <f t="shared" si="42"/>
        <v>web</v>
      </c>
      <c r="R588">
        <f t="shared" si="43"/>
        <v>2015</v>
      </c>
    </row>
    <row r="589" spans="1:18" ht="72" hidden="1" x14ac:dyDescent="0.55000000000000004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40"/>
        <v>42080.757326388892</v>
      </c>
      <c r="P589" t="str">
        <f t="shared" si="41"/>
        <v>technology</v>
      </c>
      <c r="Q589" t="str">
        <f t="shared" si="42"/>
        <v>web</v>
      </c>
      <c r="R589">
        <f t="shared" si="43"/>
        <v>2015</v>
      </c>
    </row>
    <row r="590" spans="1:18" ht="43.2" hidden="1" x14ac:dyDescent="0.55000000000000004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40"/>
        <v>42631.769513888896</v>
      </c>
      <c r="P590" t="str">
        <f t="shared" si="41"/>
        <v>technology</v>
      </c>
      <c r="Q590" t="str">
        <f t="shared" si="42"/>
        <v>web</v>
      </c>
      <c r="R590">
        <f t="shared" si="43"/>
        <v>2016</v>
      </c>
    </row>
    <row r="591" spans="1:18" hidden="1" x14ac:dyDescent="0.55000000000000004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40"/>
        <v>42178.614571759259</v>
      </c>
      <c r="P591" t="str">
        <f t="shared" si="41"/>
        <v>technology</v>
      </c>
      <c r="Q591" t="str">
        <f t="shared" si="42"/>
        <v>web</v>
      </c>
      <c r="R591">
        <f t="shared" si="43"/>
        <v>2015</v>
      </c>
    </row>
    <row r="592" spans="1:18" ht="43.2" hidden="1" x14ac:dyDescent="0.55000000000000004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40"/>
        <v>42377.554756944446</v>
      </c>
      <c r="P592" t="str">
        <f t="shared" si="41"/>
        <v>technology</v>
      </c>
      <c r="Q592" t="str">
        <f t="shared" si="42"/>
        <v>web</v>
      </c>
      <c r="R592">
        <f t="shared" si="43"/>
        <v>2016</v>
      </c>
    </row>
    <row r="593" spans="1:18" ht="43.2" hidden="1" x14ac:dyDescent="0.55000000000000004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40"/>
        <v>42177.543171296296</v>
      </c>
      <c r="P593" t="str">
        <f t="shared" si="41"/>
        <v>technology</v>
      </c>
      <c r="Q593" t="str">
        <f t="shared" si="42"/>
        <v>web</v>
      </c>
      <c r="R593">
        <f t="shared" si="43"/>
        <v>2015</v>
      </c>
    </row>
    <row r="594" spans="1:18" ht="43.2" hidden="1" x14ac:dyDescent="0.55000000000000004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40"/>
        <v>41946.232175925928</v>
      </c>
      <c r="P594" t="str">
        <f t="shared" si="41"/>
        <v>technology</v>
      </c>
      <c r="Q594" t="str">
        <f t="shared" si="42"/>
        <v>web</v>
      </c>
      <c r="R594">
        <f t="shared" si="43"/>
        <v>2014</v>
      </c>
    </row>
    <row r="595" spans="1:18" ht="57.6" hidden="1" x14ac:dyDescent="0.55000000000000004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40"/>
        <v>42070.677604166667</v>
      </c>
      <c r="P595" t="str">
        <f t="shared" si="41"/>
        <v>technology</v>
      </c>
      <c r="Q595" t="str">
        <f t="shared" si="42"/>
        <v>web</v>
      </c>
      <c r="R595">
        <f t="shared" si="43"/>
        <v>2015</v>
      </c>
    </row>
    <row r="596" spans="1:18" ht="28.8" hidden="1" x14ac:dyDescent="0.55000000000000004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40"/>
        <v>42446.780162037037</v>
      </c>
      <c r="P596" t="str">
        <f t="shared" si="41"/>
        <v>technology</v>
      </c>
      <c r="Q596" t="str">
        <f t="shared" si="42"/>
        <v>web</v>
      </c>
      <c r="R596">
        <f t="shared" si="43"/>
        <v>2016</v>
      </c>
    </row>
    <row r="597" spans="1:18" ht="43.2" hidden="1" x14ac:dyDescent="0.55000000000000004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40"/>
        <v>42083.069884259254</v>
      </c>
      <c r="P597" t="str">
        <f t="shared" si="41"/>
        <v>technology</v>
      </c>
      <c r="Q597" t="str">
        <f t="shared" si="42"/>
        <v>web</v>
      </c>
      <c r="R597">
        <f t="shared" si="43"/>
        <v>2015</v>
      </c>
    </row>
    <row r="598" spans="1:18" ht="28.8" hidden="1" x14ac:dyDescent="0.55000000000000004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40"/>
        <v>42646.896898148145</v>
      </c>
      <c r="P598" t="str">
        <f t="shared" si="41"/>
        <v>technology</v>
      </c>
      <c r="Q598" t="str">
        <f t="shared" si="42"/>
        <v>web</v>
      </c>
      <c r="R598">
        <f t="shared" si="43"/>
        <v>2016</v>
      </c>
    </row>
    <row r="599" spans="1:18" ht="43.2" hidden="1" x14ac:dyDescent="0.55000000000000004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40"/>
        <v>42545.705266203702</v>
      </c>
      <c r="P599" t="str">
        <f t="shared" si="41"/>
        <v>technology</v>
      </c>
      <c r="Q599" t="str">
        <f t="shared" si="42"/>
        <v>web</v>
      </c>
      <c r="R599">
        <f t="shared" si="43"/>
        <v>2016</v>
      </c>
    </row>
    <row r="600" spans="1:18" ht="28.8" hidden="1" x14ac:dyDescent="0.55000000000000004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40"/>
        <v>41948.00209490741</v>
      </c>
      <c r="P600" t="str">
        <f t="shared" si="41"/>
        <v>technology</v>
      </c>
      <c r="Q600" t="str">
        <f t="shared" si="42"/>
        <v>web</v>
      </c>
      <c r="R600">
        <f t="shared" si="43"/>
        <v>2014</v>
      </c>
    </row>
    <row r="601" spans="1:18" ht="43.2" hidden="1" x14ac:dyDescent="0.55000000000000004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40"/>
        <v>42047.812523148154</v>
      </c>
      <c r="P601" t="str">
        <f t="shared" si="41"/>
        <v>technology</v>
      </c>
      <c r="Q601" t="str">
        <f t="shared" si="42"/>
        <v>web</v>
      </c>
      <c r="R601">
        <f t="shared" si="43"/>
        <v>2015</v>
      </c>
    </row>
    <row r="602" spans="1:18" ht="28.8" hidden="1" x14ac:dyDescent="0.55000000000000004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40"/>
        <v>42073.798171296294</v>
      </c>
      <c r="P602" t="str">
        <f t="shared" si="41"/>
        <v>technology</v>
      </c>
      <c r="Q602" t="str">
        <f t="shared" si="42"/>
        <v>web</v>
      </c>
      <c r="R602">
        <f t="shared" si="43"/>
        <v>2015</v>
      </c>
    </row>
    <row r="603" spans="1:18" ht="43.2" hidden="1" x14ac:dyDescent="0.55000000000000004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40"/>
        <v>41969.858090277776</v>
      </c>
      <c r="P603" t="str">
        <f t="shared" si="41"/>
        <v>technology</v>
      </c>
      <c r="Q603" t="str">
        <f t="shared" si="42"/>
        <v>web</v>
      </c>
      <c r="R603">
        <f t="shared" si="43"/>
        <v>2014</v>
      </c>
    </row>
    <row r="604" spans="1:18" ht="43.2" hidden="1" x14ac:dyDescent="0.55000000000000004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40"/>
        <v>42143.79415509259</v>
      </c>
      <c r="P604" t="str">
        <f t="shared" si="41"/>
        <v>technology</v>
      </c>
      <c r="Q604" t="str">
        <f t="shared" si="42"/>
        <v>web</v>
      </c>
      <c r="R604">
        <f t="shared" si="43"/>
        <v>2015</v>
      </c>
    </row>
    <row r="605" spans="1:18" ht="43.2" hidden="1" x14ac:dyDescent="0.55000000000000004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40"/>
        <v>41835.639155092591</v>
      </c>
      <c r="P605" t="str">
        <f t="shared" si="41"/>
        <v>technology</v>
      </c>
      <c r="Q605" t="str">
        <f t="shared" si="42"/>
        <v>web</v>
      </c>
      <c r="R605">
        <f t="shared" si="43"/>
        <v>2014</v>
      </c>
    </row>
    <row r="606" spans="1:18" ht="43.2" hidden="1" x14ac:dyDescent="0.55000000000000004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40"/>
        <v>41849.035370370373</v>
      </c>
      <c r="P606" t="str">
        <f t="shared" si="41"/>
        <v>technology</v>
      </c>
      <c r="Q606" t="str">
        <f t="shared" si="42"/>
        <v>web</v>
      </c>
      <c r="R606">
        <f t="shared" si="43"/>
        <v>2014</v>
      </c>
    </row>
    <row r="607" spans="1:18" ht="28.8" hidden="1" x14ac:dyDescent="0.55000000000000004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40"/>
        <v>42194.357731481476</v>
      </c>
      <c r="P607" t="str">
        <f t="shared" si="41"/>
        <v>technology</v>
      </c>
      <c r="Q607" t="str">
        <f t="shared" si="42"/>
        <v>web</v>
      </c>
      <c r="R607">
        <f t="shared" si="43"/>
        <v>2015</v>
      </c>
    </row>
    <row r="608" spans="1:18" ht="43.2" hidden="1" x14ac:dyDescent="0.55000000000000004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40"/>
        <v>42102.650567129633</v>
      </c>
      <c r="P608" t="str">
        <f t="shared" si="41"/>
        <v>technology</v>
      </c>
      <c r="Q608" t="str">
        <f t="shared" si="42"/>
        <v>web</v>
      </c>
      <c r="R608">
        <f t="shared" si="43"/>
        <v>2015</v>
      </c>
    </row>
    <row r="609" spans="1:18" ht="43.2" hidden="1" x14ac:dyDescent="0.55000000000000004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40"/>
        <v>42300.825648148151</v>
      </c>
      <c r="P609" t="str">
        <f t="shared" si="41"/>
        <v>technology</v>
      </c>
      <c r="Q609" t="str">
        <f t="shared" si="42"/>
        <v>web</v>
      </c>
      <c r="R609">
        <f t="shared" si="43"/>
        <v>2015</v>
      </c>
    </row>
    <row r="610" spans="1:18" ht="43.2" hidden="1" x14ac:dyDescent="0.55000000000000004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40"/>
        <v>42140.921064814815</v>
      </c>
      <c r="P610" t="str">
        <f t="shared" si="41"/>
        <v>technology</v>
      </c>
      <c r="Q610" t="str">
        <f t="shared" si="42"/>
        <v>web</v>
      </c>
      <c r="R610">
        <f t="shared" si="43"/>
        <v>2015</v>
      </c>
    </row>
    <row r="611" spans="1:18" ht="43.2" hidden="1" x14ac:dyDescent="0.55000000000000004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40"/>
        <v>42307.034074074079</v>
      </c>
      <c r="P611" t="str">
        <f t="shared" si="41"/>
        <v>technology</v>
      </c>
      <c r="Q611" t="str">
        <f t="shared" si="42"/>
        <v>web</v>
      </c>
      <c r="R611">
        <f t="shared" si="43"/>
        <v>2015</v>
      </c>
    </row>
    <row r="612" spans="1:18" ht="43.2" hidden="1" x14ac:dyDescent="0.55000000000000004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40"/>
        <v>42086.83085648148</v>
      </c>
      <c r="P612" t="str">
        <f t="shared" si="41"/>
        <v>technology</v>
      </c>
      <c r="Q612" t="str">
        <f t="shared" si="42"/>
        <v>web</v>
      </c>
      <c r="R612">
        <f t="shared" si="43"/>
        <v>2015</v>
      </c>
    </row>
    <row r="613" spans="1:18" ht="43.2" hidden="1" x14ac:dyDescent="0.55000000000000004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40"/>
        <v>42328.560613425929</v>
      </c>
      <c r="P613" t="str">
        <f t="shared" si="41"/>
        <v>technology</v>
      </c>
      <c r="Q613" t="str">
        <f t="shared" si="42"/>
        <v>web</v>
      </c>
      <c r="R613">
        <f t="shared" si="43"/>
        <v>2015</v>
      </c>
    </row>
    <row r="614" spans="1:18" ht="28.8" hidden="1" x14ac:dyDescent="0.55000000000000004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40"/>
        <v>42585.031782407401</v>
      </c>
      <c r="P614" t="str">
        <f t="shared" si="41"/>
        <v>technology</v>
      </c>
      <c r="Q614" t="str">
        <f t="shared" si="42"/>
        <v>web</v>
      </c>
      <c r="R614">
        <f t="shared" si="43"/>
        <v>2016</v>
      </c>
    </row>
    <row r="615" spans="1:18" ht="43.2" hidden="1" x14ac:dyDescent="0.55000000000000004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40"/>
        <v>42247.496759259258</v>
      </c>
      <c r="P615" t="str">
        <f t="shared" si="41"/>
        <v>technology</v>
      </c>
      <c r="Q615" t="str">
        <f t="shared" si="42"/>
        <v>web</v>
      </c>
      <c r="R615">
        <f t="shared" si="43"/>
        <v>2015</v>
      </c>
    </row>
    <row r="616" spans="1:18" ht="43.2" hidden="1" x14ac:dyDescent="0.55000000000000004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40"/>
        <v>42515.061805555553</v>
      </c>
      <c r="P616" t="str">
        <f t="shared" si="41"/>
        <v>technology</v>
      </c>
      <c r="Q616" t="str">
        <f t="shared" si="42"/>
        <v>web</v>
      </c>
      <c r="R616">
        <f t="shared" si="43"/>
        <v>2016</v>
      </c>
    </row>
    <row r="617" spans="1:18" ht="43.2" hidden="1" x14ac:dyDescent="0.55000000000000004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40"/>
        <v>42242.122210648144</v>
      </c>
      <c r="P617" t="str">
        <f t="shared" si="41"/>
        <v>technology</v>
      </c>
      <c r="Q617" t="str">
        <f t="shared" si="42"/>
        <v>web</v>
      </c>
      <c r="R617">
        <f t="shared" si="43"/>
        <v>2015</v>
      </c>
    </row>
    <row r="618" spans="1:18" ht="43.2" hidden="1" x14ac:dyDescent="0.55000000000000004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40"/>
        <v>42761.376238425932</v>
      </c>
      <c r="P618" t="str">
        <f t="shared" si="41"/>
        <v>technology</v>
      </c>
      <c r="Q618" t="str">
        <f t="shared" si="42"/>
        <v>web</v>
      </c>
      <c r="R618">
        <f t="shared" si="43"/>
        <v>2017</v>
      </c>
    </row>
    <row r="619" spans="1:18" ht="43.2" hidden="1" x14ac:dyDescent="0.55000000000000004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40"/>
        <v>42087.343090277776</v>
      </c>
      <c r="P619" t="str">
        <f t="shared" si="41"/>
        <v>technology</v>
      </c>
      <c r="Q619" t="str">
        <f t="shared" si="42"/>
        <v>web</v>
      </c>
      <c r="R619">
        <f t="shared" si="43"/>
        <v>2015</v>
      </c>
    </row>
    <row r="620" spans="1:18" ht="43.2" hidden="1" x14ac:dyDescent="0.55000000000000004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40"/>
        <v>42317.810219907406</v>
      </c>
      <c r="P620" t="str">
        <f t="shared" si="41"/>
        <v>technology</v>
      </c>
      <c r="Q620" t="str">
        <f t="shared" si="42"/>
        <v>web</v>
      </c>
      <c r="R620">
        <f t="shared" si="43"/>
        <v>2015</v>
      </c>
    </row>
    <row r="621" spans="1:18" ht="28.8" hidden="1" x14ac:dyDescent="0.55000000000000004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40"/>
        <v>41908.650347222225</v>
      </c>
      <c r="P621" t="str">
        <f t="shared" si="41"/>
        <v>technology</v>
      </c>
      <c r="Q621" t="str">
        <f t="shared" si="42"/>
        <v>web</v>
      </c>
      <c r="R621">
        <f t="shared" si="43"/>
        <v>2014</v>
      </c>
    </row>
    <row r="622" spans="1:18" ht="43.2" hidden="1" x14ac:dyDescent="0.55000000000000004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40"/>
        <v>41831.716874999998</v>
      </c>
      <c r="P622" t="str">
        <f t="shared" si="41"/>
        <v>technology</v>
      </c>
      <c r="Q622" t="str">
        <f t="shared" si="42"/>
        <v>web</v>
      </c>
      <c r="R622">
        <f t="shared" si="43"/>
        <v>2014</v>
      </c>
    </row>
    <row r="623" spans="1:18" ht="43.2" hidden="1" x14ac:dyDescent="0.55000000000000004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40"/>
        <v>42528.987696759257</v>
      </c>
      <c r="P623" t="str">
        <f t="shared" si="41"/>
        <v>technology</v>
      </c>
      <c r="Q623" t="str">
        <f t="shared" si="42"/>
        <v>web</v>
      </c>
      <c r="R623">
        <f t="shared" si="43"/>
        <v>2016</v>
      </c>
    </row>
    <row r="624" spans="1:18" ht="43.2" hidden="1" x14ac:dyDescent="0.55000000000000004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40"/>
        <v>42532.774745370371</v>
      </c>
      <c r="P624" t="str">
        <f t="shared" si="41"/>
        <v>technology</v>
      </c>
      <c r="Q624" t="str">
        <f t="shared" si="42"/>
        <v>web</v>
      </c>
      <c r="R624">
        <f t="shared" si="43"/>
        <v>2016</v>
      </c>
    </row>
    <row r="625" spans="1:18" ht="43.2" hidden="1" x14ac:dyDescent="0.55000000000000004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40"/>
        <v>42122.009224537032</v>
      </c>
      <c r="P625" t="str">
        <f t="shared" si="41"/>
        <v>technology</v>
      </c>
      <c r="Q625" t="str">
        <f t="shared" si="42"/>
        <v>web</v>
      </c>
      <c r="R625">
        <f t="shared" si="43"/>
        <v>2015</v>
      </c>
    </row>
    <row r="626" spans="1:18" ht="43.2" hidden="1" x14ac:dyDescent="0.55000000000000004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40"/>
        <v>42108.988900462966</v>
      </c>
      <c r="P626" t="str">
        <f t="shared" si="41"/>
        <v>technology</v>
      </c>
      <c r="Q626" t="str">
        <f t="shared" si="42"/>
        <v>web</v>
      </c>
      <c r="R626">
        <f t="shared" si="43"/>
        <v>2015</v>
      </c>
    </row>
    <row r="627" spans="1:18" ht="43.2" hidden="1" x14ac:dyDescent="0.55000000000000004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40"/>
        <v>42790.895567129628</v>
      </c>
      <c r="P627" t="str">
        <f t="shared" si="41"/>
        <v>technology</v>
      </c>
      <c r="Q627" t="str">
        <f t="shared" si="42"/>
        <v>web</v>
      </c>
      <c r="R627">
        <f t="shared" si="43"/>
        <v>2017</v>
      </c>
    </row>
    <row r="628" spans="1:18" ht="43.2" hidden="1" x14ac:dyDescent="0.55000000000000004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40"/>
        <v>42198.559479166666</v>
      </c>
      <c r="P628" t="str">
        <f t="shared" si="41"/>
        <v>technology</v>
      </c>
      <c r="Q628" t="str">
        <f t="shared" si="42"/>
        <v>web</v>
      </c>
      <c r="R628">
        <f t="shared" si="43"/>
        <v>2015</v>
      </c>
    </row>
    <row r="629" spans="1:18" ht="43.2" hidden="1" x14ac:dyDescent="0.55000000000000004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40"/>
        <v>42384.306840277779</v>
      </c>
      <c r="P629" t="str">
        <f t="shared" si="41"/>
        <v>technology</v>
      </c>
      <c r="Q629" t="str">
        <f t="shared" si="42"/>
        <v>web</v>
      </c>
      <c r="R629">
        <f t="shared" si="43"/>
        <v>2016</v>
      </c>
    </row>
    <row r="630" spans="1:18" ht="43.2" hidden="1" x14ac:dyDescent="0.55000000000000004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40"/>
        <v>41803.692789351851</v>
      </c>
      <c r="P630" t="str">
        <f t="shared" si="41"/>
        <v>technology</v>
      </c>
      <c r="Q630" t="str">
        <f t="shared" si="42"/>
        <v>web</v>
      </c>
      <c r="R630">
        <f t="shared" si="43"/>
        <v>2014</v>
      </c>
    </row>
    <row r="631" spans="1:18" ht="43.2" hidden="1" x14ac:dyDescent="0.55000000000000004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40"/>
        <v>42474.637824074074</v>
      </c>
      <c r="P631" t="str">
        <f t="shared" si="41"/>
        <v>technology</v>
      </c>
      <c r="Q631" t="str">
        <f t="shared" si="42"/>
        <v>web</v>
      </c>
      <c r="R631">
        <f t="shared" si="43"/>
        <v>2016</v>
      </c>
    </row>
    <row r="632" spans="1:18" ht="43.2" hidden="1" x14ac:dyDescent="0.55000000000000004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40"/>
        <v>42223.619456018518</v>
      </c>
      <c r="P632" t="str">
        <f t="shared" si="41"/>
        <v>technology</v>
      </c>
      <c r="Q632" t="str">
        <f t="shared" si="42"/>
        <v>web</v>
      </c>
      <c r="R632">
        <f t="shared" si="43"/>
        <v>2015</v>
      </c>
    </row>
    <row r="633" spans="1:18" ht="28.8" hidden="1" x14ac:dyDescent="0.55000000000000004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40"/>
        <v>42489.772326388891</v>
      </c>
      <c r="P633" t="str">
        <f t="shared" si="41"/>
        <v>technology</v>
      </c>
      <c r="Q633" t="str">
        <f t="shared" si="42"/>
        <v>web</v>
      </c>
      <c r="R633">
        <f t="shared" si="43"/>
        <v>2016</v>
      </c>
    </row>
    <row r="634" spans="1:18" ht="28.8" hidden="1" x14ac:dyDescent="0.55000000000000004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40"/>
        <v>42303.659317129626</v>
      </c>
      <c r="P634" t="str">
        <f t="shared" si="41"/>
        <v>technology</v>
      </c>
      <c r="Q634" t="str">
        <f t="shared" si="42"/>
        <v>web</v>
      </c>
      <c r="R634">
        <f t="shared" si="43"/>
        <v>2015</v>
      </c>
    </row>
    <row r="635" spans="1:18" ht="43.2" hidden="1" x14ac:dyDescent="0.55000000000000004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40"/>
        <v>42507.29932870371</v>
      </c>
      <c r="P635" t="str">
        <f t="shared" si="41"/>
        <v>technology</v>
      </c>
      <c r="Q635" t="str">
        <f t="shared" si="42"/>
        <v>web</v>
      </c>
      <c r="R635">
        <f t="shared" si="43"/>
        <v>2016</v>
      </c>
    </row>
    <row r="636" spans="1:18" ht="28.8" hidden="1" x14ac:dyDescent="0.55000000000000004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40"/>
        <v>42031.928576388891</v>
      </c>
      <c r="P636" t="str">
        <f t="shared" si="41"/>
        <v>technology</v>
      </c>
      <c r="Q636" t="str">
        <f t="shared" si="42"/>
        <v>web</v>
      </c>
      <c r="R636">
        <f t="shared" si="43"/>
        <v>2015</v>
      </c>
    </row>
    <row r="637" spans="1:18" ht="28.8" hidden="1" x14ac:dyDescent="0.55000000000000004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40"/>
        <v>42076.092152777783</v>
      </c>
      <c r="P637" t="str">
        <f t="shared" si="41"/>
        <v>technology</v>
      </c>
      <c r="Q637" t="str">
        <f t="shared" si="42"/>
        <v>web</v>
      </c>
      <c r="R637">
        <f t="shared" si="43"/>
        <v>2015</v>
      </c>
    </row>
    <row r="638" spans="1:18" ht="28.8" hidden="1" x14ac:dyDescent="0.55000000000000004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40"/>
        <v>42131.455439814818</v>
      </c>
      <c r="P638" t="str">
        <f t="shared" si="41"/>
        <v>technology</v>
      </c>
      <c r="Q638" t="str">
        <f t="shared" si="42"/>
        <v>web</v>
      </c>
      <c r="R638">
        <f t="shared" si="43"/>
        <v>2015</v>
      </c>
    </row>
    <row r="639" spans="1:18" ht="43.2" hidden="1" x14ac:dyDescent="0.55000000000000004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40"/>
        <v>42762.962013888886</v>
      </c>
      <c r="P639" t="str">
        <f t="shared" si="41"/>
        <v>technology</v>
      </c>
      <c r="Q639" t="str">
        <f t="shared" si="42"/>
        <v>web</v>
      </c>
      <c r="R639">
        <f t="shared" si="43"/>
        <v>2017</v>
      </c>
    </row>
    <row r="640" spans="1:18" hidden="1" x14ac:dyDescent="0.55000000000000004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40"/>
        <v>42759.593310185184</v>
      </c>
      <c r="P640" t="str">
        <f t="shared" si="41"/>
        <v>technology</v>
      </c>
      <c r="Q640" t="str">
        <f t="shared" si="42"/>
        <v>web</v>
      </c>
      <c r="R640">
        <f t="shared" si="43"/>
        <v>2017</v>
      </c>
    </row>
    <row r="641" spans="1:18" ht="28.8" hidden="1" x14ac:dyDescent="0.55000000000000004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40"/>
        <v>41865.583275462966</v>
      </c>
      <c r="P641" t="str">
        <f t="shared" si="41"/>
        <v>technology</v>
      </c>
      <c r="Q641" t="str">
        <f t="shared" si="42"/>
        <v>web</v>
      </c>
      <c r="R641">
        <f t="shared" si="43"/>
        <v>2014</v>
      </c>
    </row>
    <row r="642" spans="1:18" ht="43.2" hidden="1" x14ac:dyDescent="0.55000000000000004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si="40"/>
        <v>42683.420312500006</v>
      </c>
      <c r="P642" t="str">
        <f t="shared" si="41"/>
        <v>technology</v>
      </c>
      <c r="Q642" t="str">
        <f t="shared" si="42"/>
        <v>wearables</v>
      </c>
      <c r="R642">
        <f t="shared" si="43"/>
        <v>2016</v>
      </c>
    </row>
    <row r="643" spans="1:18" ht="43.2" hidden="1" x14ac:dyDescent="0.55000000000000004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si="40"/>
        <v>42199.57</v>
      </c>
      <c r="P643" t="str">
        <f t="shared" si="41"/>
        <v>technology</v>
      </c>
      <c r="Q643" t="str">
        <f t="shared" si="42"/>
        <v>wearables</v>
      </c>
      <c r="R643">
        <f t="shared" si="43"/>
        <v>2015</v>
      </c>
    </row>
    <row r="644" spans="1:18" ht="43.2" hidden="1" x14ac:dyDescent="0.55000000000000004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40"/>
        <v>42199.651319444441</v>
      </c>
      <c r="P644" t="str">
        <f t="shared" si="41"/>
        <v>technology</v>
      </c>
      <c r="Q644" t="str">
        <f t="shared" si="42"/>
        <v>wearables</v>
      </c>
      <c r="R644">
        <f t="shared" si="43"/>
        <v>2015</v>
      </c>
    </row>
    <row r="645" spans="1:18" ht="28.8" hidden="1" x14ac:dyDescent="0.55000000000000004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40"/>
        <v>42100.642071759255</v>
      </c>
      <c r="P645" t="str">
        <f t="shared" si="41"/>
        <v>technology</v>
      </c>
      <c r="Q645" t="str">
        <f t="shared" si="42"/>
        <v>wearables</v>
      </c>
      <c r="R645">
        <f t="shared" si="43"/>
        <v>2015</v>
      </c>
    </row>
    <row r="646" spans="1:18" ht="43.2" hidden="1" x14ac:dyDescent="0.55000000000000004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40"/>
        <v>41898.665960648148</v>
      </c>
      <c r="P646" t="str">
        <f t="shared" si="41"/>
        <v>technology</v>
      </c>
      <c r="Q646" t="str">
        <f t="shared" si="42"/>
        <v>wearables</v>
      </c>
      <c r="R646">
        <f t="shared" si="43"/>
        <v>2014</v>
      </c>
    </row>
    <row r="647" spans="1:18" ht="28.8" hidden="1" x14ac:dyDescent="0.55000000000000004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40"/>
        <v>42564.026319444441</v>
      </c>
      <c r="P647" t="str">
        <f t="shared" si="41"/>
        <v>technology</v>
      </c>
      <c r="Q647" t="str">
        <f t="shared" si="42"/>
        <v>wearables</v>
      </c>
      <c r="R647">
        <f t="shared" si="43"/>
        <v>2016</v>
      </c>
    </row>
    <row r="648" spans="1:18" ht="43.2" hidden="1" x14ac:dyDescent="0.55000000000000004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40"/>
        <v>41832.852627314816</v>
      </c>
      <c r="P648" t="str">
        <f t="shared" si="41"/>
        <v>technology</v>
      </c>
      <c r="Q648" t="str">
        <f t="shared" si="42"/>
        <v>wearables</v>
      </c>
      <c r="R648">
        <f t="shared" si="43"/>
        <v>2014</v>
      </c>
    </row>
    <row r="649" spans="1:18" ht="43.2" hidden="1" x14ac:dyDescent="0.55000000000000004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40"/>
        <v>42416.767928240741</v>
      </c>
      <c r="P649" t="str">
        <f t="shared" si="41"/>
        <v>technology</v>
      </c>
      <c r="Q649" t="str">
        <f t="shared" si="42"/>
        <v>wearables</v>
      </c>
      <c r="R649">
        <f t="shared" si="43"/>
        <v>2016</v>
      </c>
    </row>
    <row r="650" spans="1:18" ht="28.8" hidden="1" x14ac:dyDescent="0.55000000000000004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ref="O650:O713" si="44">(((J650/60)/60)/24)+DATE(1970,1,1)</f>
        <v>41891.693379629629</v>
      </c>
      <c r="P650" t="str">
        <f t="shared" ref="P650:P713" si="45">LEFT(N650,SEARCH("/",N650)-1)</f>
        <v>technology</v>
      </c>
      <c r="Q650" t="str">
        <f t="shared" ref="Q650:Q713" si="46">RIGHT(N650,LEN(N650)-SEARCH("/",N650))</f>
        <v>wearables</v>
      </c>
      <c r="R650">
        <f t="shared" ref="R650:R713" si="47">YEAR(O650)</f>
        <v>2014</v>
      </c>
    </row>
    <row r="651" spans="1:18" ht="43.2" hidden="1" x14ac:dyDescent="0.55000000000000004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44"/>
        <v>41877.912187499998</v>
      </c>
      <c r="P651" t="str">
        <f t="shared" si="45"/>
        <v>technology</v>
      </c>
      <c r="Q651" t="str">
        <f t="shared" si="46"/>
        <v>wearables</v>
      </c>
      <c r="R651">
        <f t="shared" si="47"/>
        <v>2014</v>
      </c>
    </row>
    <row r="652" spans="1:18" ht="43.2" hidden="1" x14ac:dyDescent="0.55000000000000004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44"/>
        <v>41932.036851851852</v>
      </c>
      <c r="P652" t="str">
        <f t="shared" si="45"/>
        <v>technology</v>
      </c>
      <c r="Q652" t="str">
        <f t="shared" si="46"/>
        <v>wearables</v>
      </c>
      <c r="R652">
        <f t="shared" si="47"/>
        <v>2014</v>
      </c>
    </row>
    <row r="653" spans="1:18" ht="43.2" hidden="1" x14ac:dyDescent="0.55000000000000004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44"/>
        <v>41956.017488425925</v>
      </c>
      <c r="P653" t="str">
        <f t="shared" si="45"/>
        <v>technology</v>
      </c>
      <c r="Q653" t="str">
        <f t="shared" si="46"/>
        <v>wearables</v>
      </c>
      <c r="R653">
        <f t="shared" si="47"/>
        <v>2014</v>
      </c>
    </row>
    <row r="654" spans="1:18" ht="43.2" hidden="1" x14ac:dyDescent="0.55000000000000004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44"/>
        <v>42675.690393518518</v>
      </c>
      <c r="P654" t="str">
        <f t="shared" si="45"/>
        <v>technology</v>
      </c>
      <c r="Q654" t="str">
        <f t="shared" si="46"/>
        <v>wearables</v>
      </c>
      <c r="R654">
        <f t="shared" si="47"/>
        <v>2016</v>
      </c>
    </row>
    <row r="655" spans="1:18" ht="43.2" hidden="1" x14ac:dyDescent="0.55000000000000004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44"/>
        <v>42199.618518518517</v>
      </c>
      <c r="P655" t="str">
        <f t="shared" si="45"/>
        <v>technology</v>
      </c>
      <c r="Q655" t="str">
        <f t="shared" si="46"/>
        <v>wearables</v>
      </c>
      <c r="R655">
        <f t="shared" si="47"/>
        <v>2015</v>
      </c>
    </row>
    <row r="656" spans="1:18" ht="43.2" hidden="1" x14ac:dyDescent="0.55000000000000004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44"/>
        <v>42163.957326388889</v>
      </c>
      <c r="P656" t="str">
        <f t="shared" si="45"/>
        <v>technology</v>
      </c>
      <c r="Q656" t="str">
        <f t="shared" si="46"/>
        <v>wearables</v>
      </c>
      <c r="R656">
        <f t="shared" si="47"/>
        <v>2015</v>
      </c>
    </row>
    <row r="657" spans="1:18" ht="43.2" hidden="1" x14ac:dyDescent="0.55000000000000004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44"/>
        <v>42045.957314814819</v>
      </c>
      <c r="P657" t="str">
        <f t="shared" si="45"/>
        <v>technology</v>
      </c>
      <c r="Q657" t="str">
        <f t="shared" si="46"/>
        <v>wearables</v>
      </c>
      <c r="R657">
        <f t="shared" si="47"/>
        <v>2015</v>
      </c>
    </row>
    <row r="658" spans="1:18" ht="43.2" hidden="1" x14ac:dyDescent="0.55000000000000004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44"/>
        <v>42417.804618055554</v>
      </c>
      <c r="P658" t="str">
        <f t="shared" si="45"/>
        <v>technology</v>
      </c>
      <c r="Q658" t="str">
        <f t="shared" si="46"/>
        <v>wearables</v>
      </c>
      <c r="R658">
        <f t="shared" si="47"/>
        <v>2016</v>
      </c>
    </row>
    <row r="659" spans="1:18" ht="43.2" hidden="1" x14ac:dyDescent="0.55000000000000004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44"/>
        <v>42331.84574074074</v>
      </c>
      <c r="P659" t="str">
        <f t="shared" si="45"/>
        <v>technology</v>
      </c>
      <c r="Q659" t="str">
        <f t="shared" si="46"/>
        <v>wearables</v>
      </c>
      <c r="R659">
        <f t="shared" si="47"/>
        <v>2015</v>
      </c>
    </row>
    <row r="660" spans="1:18" ht="43.2" hidden="1" x14ac:dyDescent="0.55000000000000004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44"/>
        <v>42179.160752314812</v>
      </c>
      <c r="P660" t="str">
        <f t="shared" si="45"/>
        <v>technology</v>
      </c>
      <c r="Q660" t="str">
        <f t="shared" si="46"/>
        <v>wearables</v>
      </c>
      <c r="R660">
        <f t="shared" si="47"/>
        <v>2015</v>
      </c>
    </row>
    <row r="661" spans="1:18" hidden="1" x14ac:dyDescent="0.55000000000000004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44"/>
        <v>42209.593692129631</v>
      </c>
      <c r="P661" t="str">
        <f t="shared" si="45"/>
        <v>technology</v>
      </c>
      <c r="Q661" t="str">
        <f t="shared" si="46"/>
        <v>wearables</v>
      </c>
      <c r="R661">
        <f t="shared" si="47"/>
        <v>2015</v>
      </c>
    </row>
    <row r="662" spans="1:18" ht="43.2" hidden="1" x14ac:dyDescent="0.55000000000000004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44"/>
        <v>41922.741655092592</v>
      </c>
      <c r="P662" t="str">
        <f t="shared" si="45"/>
        <v>technology</v>
      </c>
      <c r="Q662" t="str">
        <f t="shared" si="46"/>
        <v>wearables</v>
      </c>
      <c r="R662">
        <f t="shared" si="47"/>
        <v>2014</v>
      </c>
    </row>
    <row r="663" spans="1:18" ht="43.2" hidden="1" x14ac:dyDescent="0.55000000000000004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44"/>
        <v>42636.645358796297</v>
      </c>
      <c r="P663" t="str">
        <f t="shared" si="45"/>
        <v>technology</v>
      </c>
      <c r="Q663" t="str">
        <f t="shared" si="46"/>
        <v>wearables</v>
      </c>
      <c r="R663">
        <f t="shared" si="47"/>
        <v>2016</v>
      </c>
    </row>
    <row r="664" spans="1:18" ht="43.2" hidden="1" x14ac:dyDescent="0.55000000000000004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44"/>
        <v>41990.438043981485</v>
      </c>
      <c r="P664" t="str">
        <f t="shared" si="45"/>
        <v>technology</v>
      </c>
      <c r="Q664" t="str">
        <f t="shared" si="46"/>
        <v>wearables</v>
      </c>
      <c r="R664">
        <f t="shared" si="47"/>
        <v>2014</v>
      </c>
    </row>
    <row r="665" spans="1:18" ht="43.2" hidden="1" x14ac:dyDescent="0.55000000000000004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44"/>
        <v>42173.843240740738</v>
      </c>
      <c r="P665" t="str">
        <f t="shared" si="45"/>
        <v>technology</v>
      </c>
      <c r="Q665" t="str">
        <f t="shared" si="46"/>
        <v>wearables</v>
      </c>
      <c r="R665">
        <f t="shared" si="47"/>
        <v>2015</v>
      </c>
    </row>
    <row r="666" spans="1:18" ht="43.2" hidden="1" x14ac:dyDescent="0.55000000000000004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44"/>
        <v>42077.666377314818</v>
      </c>
      <c r="P666" t="str">
        <f t="shared" si="45"/>
        <v>technology</v>
      </c>
      <c r="Q666" t="str">
        <f t="shared" si="46"/>
        <v>wearables</v>
      </c>
      <c r="R666">
        <f t="shared" si="47"/>
        <v>2015</v>
      </c>
    </row>
    <row r="667" spans="1:18" ht="43.2" hidden="1" x14ac:dyDescent="0.55000000000000004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44"/>
        <v>42688.711354166662</v>
      </c>
      <c r="P667" t="str">
        <f t="shared" si="45"/>
        <v>technology</v>
      </c>
      <c r="Q667" t="str">
        <f t="shared" si="46"/>
        <v>wearables</v>
      </c>
      <c r="R667">
        <f t="shared" si="47"/>
        <v>2016</v>
      </c>
    </row>
    <row r="668" spans="1:18" ht="43.2" hidden="1" x14ac:dyDescent="0.55000000000000004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44"/>
        <v>41838.832152777781</v>
      </c>
      <c r="P668" t="str">
        <f t="shared" si="45"/>
        <v>technology</v>
      </c>
      <c r="Q668" t="str">
        <f t="shared" si="46"/>
        <v>wearables</v>
      </c>
      <c r="R668">
        <f t="shared" si="47"/>
        <v>2014</v>
      </c>
    </row>
    <row r="669" spans="1:18" ht="43.2" hidden="1" x14ac:dyDescent="0.55000000000000004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44"/>
        <v>42632.373414351852</v>
      </c>
      <c r="P669" t="str">
        <f t="shared" si="45"/>
        <v>technology</v>
      </c>
      <c r="Q669" t="str">
        <f t="shared" si="46"/>
        <v>wearables</v>
      </c>
      <c r="R669">
        <f t="shared" si="47"/>
        <v>2016</v>
      </c>
    </row>
    <row r="670" spans="1:18" ht="43.2" hidden="1" x14ac:dyDescent="0.55000000000000004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44"/>
        <v>42090.831273148149</v>
      </c>
      <c r="P670" t="str">
        <f t="shared" si="45"/>
        <v>technology</v>
      </c>
      <c r="Q670" t="str">
        <f t="shared" si="46"/>
        <v>wearables</v>
      </c>
      <c r="R670">
        <f t="shared" si="47"/>
        <v>2015</v>
      </c>
    </row>
    <row r="671" spans="1:18" ht="57.6" hidden="1" x14ac:dyDescent="0.55000000000000004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44"/>
        <v>42527.625671296293</v>
      </c>
      <c r="P671" t="str">
        <f t="shared" si="45"/>
        <v>technology</v>
      </c>
      <c r="Q671" t="str">
        <f t="shared" si="46"/>
        <v>wearables</v>
      </c>
      <c r="R671">
        <f t="shared" si="47"/>
        <v>2016</v>
      </c>
    </row>
    <row r="672" spans="1:18" ht="43.2" hidden="1" x14ac:dyDescent="0.55000000000000004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44"/>
        <v>42506.709722222222</v>
      </c>
      <c r="P672" t="str">
        <f t="shared" si="45"/>
        <v>technology</v>
      </c>
      <c r="Q672" t="str">
        <f t="shared" si="46"/>
        <v>wearables</v>
      </c>
      <c r="R672">
        <f t="shared" si="47"/>
        <v>2016</v>
      </c>
    </row>
    <row r="673" spans="1:18" ht="43.2" hidden="1" x14ac:dyDescent="0.55000000000000004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44"/>
        <v>41984.692731481482</v>
      </c>
      <c r="P673" t="str">
        <f t="shared" si="45"/>
        <v>technology</v>
      </c>
      <c r="Q673" t="str">
        <f t="shared" si="46"/>
        <v>wearables</v>
      </c>
      <c r="R673">
        <f t="shared" si="47"/>
        <v>2014</v>
      </c>
    </row>
    <row r="674" spans="1:18" ht="43.2" hidden="1" x14ac:dyDescent="0.55000000000000004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44"/>
        <v>41974.219490740739</v>
      </c>
      <c r="P674" t="str">
        <f t="shared" si="45"/>
        <v>technology</v>
      </c>
      <c r="Q674" t="str">
        <f t="shared" si="46"/>
        <v>wearables</v>
      </c>
      <c r="R674">
        <f t="shared" si="47"/>
        <v>2014</v>
      </c>
    </row>
    <row r="675" spans="1:18" ht="43.2" hidden="1" x14ac:dyDescent="0.55000000000000004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44"/>
        <v>41838.840474537035</v>
      </c>
      <c r="P675" t="str">
        <f t="shared" si="45"/>
        <v>technology</v>
      </c>
      <c r="Q675" t="str">
        <f t="shared" si="46"/>
        <v>wearables</v>
      </c>
      <c r="R675">
        <f t="shared" si="47"/>
        <v>2014</v>
      </c>
    </row>
    <row r="676" spans="1:18" ht="28.8" hidden="1" x14ac:dyDescent="0.55000000000000004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44"/>
        <v>41803.116053240738</v>
      </c>
      <c r="P676" t="str">
        <f t="shared" si="45"/>
        <v>technology</v>
      </c>
      <c r="Q676" t="str">
        <f t="shared" si="46"/>
        <v>wearables</v>
      </c>
      <c r="R676">
        <f t="shared" si="47"/>
        <v>2014</v>
      </c>
    </row>
    <row r="677" spans="1:18" ht="43.2" hidden="1" x14ac:dyDescent="0.55000000000000004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44"/>
        <v>41975.930601851855</v>
      </c>
      <c r="P677" t="str">
        <f t="shared" si="45"/>
        <v>technology</v>
      </c>
      <c r="Q677" t="str">
        <f t="shared" si="46"/>
        <v>wearables</v>
      </c>
      <c r="R677">
        <f t="shared" si="47"/>
        <v>2014</v>
      </c>
    </row>
    <row r="678" spans="1:18" ht="57.6" hidden="1" x14ac:dyDescent="0.55000000000000004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44"/>
        <v>42012.768298611118</v>
      </c>
      <c r="P678" t="str">
        <f t="shared" si="45"/>
        <v>technology</v>
      </c>
      <c r="Q678" t="str">
        <f t="shared" si="46"/>
        <v>wearables</v>
      </c>
      <c r="R678">
        <f t="shared" si="47"/>
        <v>2015</v>
      </c>
    </row>
    <row r="679" spans="1:18" ht="43.2" hidden="1" x14ac:dyDescent="0.55000000000000004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44"/>
        <v>42504.403877314813</v>
      </c>
      <c r="P679" t="str">
        <f t="shared" si="45"/>
        <v>technology</v>
      </c>
      <c r="Q679" t="str">
        <f t="shared" si="46"/>
        <v>wearables</v>
      </c>
      <c r="R679">
        <f t="shared" si="47"/>
        <v>2016</v>
      </c>
    </row>
    <row r="680" spans="1:18" ht="43.2" hidden="1" x14ac:dyDescent="0.55000000000000004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44"/>
        <v>42481.376597222217</v>
      </c>
      <c r="P680" t="str">
        <f t="shared" si="45"/>
        <v>technology</v>
      </c>
      <c r="Q680" t="str">
        <f t="shared" si="46"/>
        <v>wearables</v>
      </c>
      <c r="R680">
        <f t="shared" si="47"/>
        <v>2016</v>
      </c>
    </row>
    <row r="681" spans="1:18" ht="43.2" hidden="1" x14ac:dyDescent="0.55000000000000004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44"/>
        <v>42556.695706018523</v>
      </c>
      <c r="P681" t="str">
        <f t="shared" si="45"/>
        <v>technology</v>
      </c>
      <c r="Q681" t="str">
        <f t="shared" si="46"/>
        <v>wearables</v>
      </c>
      <c r="R681">
        <f t="shared" si="47"/>
        <v>2016</v>
      </c>
    </row>
    <row r="682" spans="1:18" ht="43.2" hidden="1" x14ac:dyDescent="0.55000000000000004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44"/>
        <v>41864.501516203702</v>
      </c>
      <c r="P682" t="str">
        <f t="shared" si="45"/>
        <v>technology</v>
      </c>
      <c r="Q682" t="str">
        <f t="shared" si="46"/>
        <v>wearables</v>
      </c>
      <c r="R682">
        <f t="shared" si="47"/>
        <v>2014</v>
      </c>
    </row>
    <row r="683" spans="1:18" ht="43.2" hidden="1" x14ac:dyDescent="0.55000000000000004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44"/>
        <v>42639.805601851855</v>
      </c>
      <c r="P683" t="str">
        <f t="shared" si="45"/>
        <v>technology</v>
      </c>
      <c r="Q683" t="str">
        <f t="shared" si="46"/>
        <v>wearables</v>
      </c>
      <c r="R683">
        <f t="shared" si="47"/>
        <v>2016</v>
      </c>
    </row>
    <row r="684" spans="1:18" ht="43.2" hidden="1" x14ac:dyDescent="0.55000000000000004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44"/>
        <v>42778.765300925923</v>
      </c>
      <c r="P684" t="str">
        <f t="shared" si="45"/>
        <v>technology</v>
      </c>
      <c r="Q684" t="str">
        <f t="shared" si="46"/>
        <v>wearables</v>
      </c>
      <c r="R684">
        <f t="shared" si="47"/>
        <v>2017</v>
      </c>
    </row>
    <row r="685" spans="1:18" ht="43.2" hidden="1" x14ac:dyDescent="0.55000000000000004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44"/>
        <v>42634.900046296301</v>
      </c>
      <c r="P685" t="str">
        <f t="shared" si="45"/>
        <v>technology</v>
      </c>
      <c r="Q685" t="str">
        <f t="shared" si="46"/>
        <v>wearables</v>
      </c>
      <c r="R685">
        <f t="shared" si="47"/>
        <v>2016</v>
      </c>
    </row>
    <row r="686" spans="1:18" ht="28.8" hidden="1" x14ac:dyDescent="0.55000000000000004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44"/>
        <v>41809.473275462966</v>
      </c>
      <c r="P686" t="str">
        <f t="shared" si="45"/>
        <v>technology</v>
      </c>
      <c r="Q686" t="str">
        <f t="shared" si="46"/>
        <v>wearables</v>
      </c>
      <c r="R686">
        <f t="shared" si="47"/>
        <v>2014</v>
      </c>
    </row>
    <row r="687" spans="1:18" ht="43.2" hidden="1" x14ac:dyDescent="0.55000000000000004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44"/>
        <v>41971.866574074069</v>
      </c>
      <c r="P687" t="str">
        <f t="shared" si="45"/>
        <v>technology</v>
      </c>
      <c r="Q687" t="str">
        <f t="shared" si="46"/>
        <v>wearables</v>
      </c>
      <c r="R687">
        <f t="shared" si="47"/>
        <v>2014</v>
      </c>
    </row>
    <row r="688" spans="1:18" ht="57.6" hidden="1" x14ac:dyDescent="0.55000000000000004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44"/>
        <v>42189.673263888893</v>
      </c>
      <c r="P688" t="str">
        <f t="shared" si="45"/>
        <v>technology</v>
      </c>
      <c r="Q688" t="str">
        <f t="shared" si="46"/>
        <v>wearables</v>
      </c>
      <c r="R688">
        <f t="shared" si="47"/>
        <v>2015</v>
      </c>
    </row>
    <row r="689" spans="1:18" ht="43.2" hidden="1" x14ac:dyDescent="0.55000000000000004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44"/>
        <v>42711.750613425931</v>
      </c>
      <c r="P689" t="str">
        <f t="shared" si="45"/>
        <v>technology</v>
      </c>
      <c r="Q689" t="str">
        <f t="shared" si="46"/>
        <v>wearables</v>
      </c>
      <c r="R689">
        <f t="shared" si="47"/>
        <v>2016</v>
      </c>
    </row>
    <row r="690" spans="1:18" ht="43.2" hidden="1" x14ac:dyDescent="0.55000000000000004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44"/>
        <v>42262.104780092588</v>
      </c>
      <c r="P690" t="str">
        <f t="shared" si="45"/>
        <v>technology</v>
      </c>
      <c r="Q690" t="str">
        <f t="shared" si="46"/>
        <v>wearables</v>
      </c>
      <c r="R690">
        <f t="shared" si="47"/>
        <v>2015</v>
      </c>
    </row>
    <row r="691" spans="1:18" ht="43.2" hidden="1" x14ac:dyDescent="0.55000000000000004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44"/>
        <v>42675.66778935185</v>
      </c>
      <c r="P691" t="str">
        <f t="shared" si="45"/>
        <v>technology</v>
      </c>
      <c r="Q691" t="str">
        <f t="shared" si="46"/>
        <v>wearables</v>
      </c>
      <c r="R691">
        <f t="shared" si="47"/>
        <v>2016</v>
      </c>
    </row>
    <row r="692" spans="1:18" ht="28.8" hidden="1" x14ac:dyDescent="0.55000000000000004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44"/>
        <v>42579.634733796294</v>
      </c>
      <c r="P692" t="str">
        <f t="shared" si="45"/>
        <v>technology</v>
      </c>
      <c r="Q692" t="str">
        <f t="shared" si="46"/>
        <v>wearables</v>
      </c>
      <c r="R692">
        <f t="shared" si="47"/>
        <v>2016</v>
      </c>
    </row>
    <row r="693" spans="1:18" ht="43.2" hidden="1" x14ac:dyDescent="0.55000000000000004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44"/>
        <v>42158.028310185182</v>
      </c>
      <c r="P693" t="str">
        <f t="shared" si="45"/>
        <v>technology</v>
      </c>
      <c r="Q693" t="str">
        <f t="shared" si="46"/>
        <v>wearables</v>
      </c>
      <c r="R693">
        <f t="shared" si="47"/>
        <v>2015</v>
      </c>
    </row>
    <row r="694" spans="1:18" ht="43.2" hidden="1" x14ac:dyDescent="0.55000000000000004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44"/>
        <v>42696.37572916667</v>
      </c>
      <c r="P694" t="str">
        <f t="shared" si="45"/>
        <v>technology</v>
      </c>
      <c r="Q694" t="str">
        <f t="shared" si="46"/>
        <v>wearables</v>
      </c>
      <c r="R694">
        <f t="shared" si="47"/>
        <v>2016</v>
      </c>
    </row>
    <row r="695" spans="1:18" ht="28.8" hidden="1" x14ac:dyDescent="0.55000000000000004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44"/>
        <v>42094.808182870373</v>
      </c>
      <c r="P695" t="str">
        <f t="shared" si="45"/>
        <v>technology</v>
      </c>
      <c r="Q695" t="str">
        <f t="shared" si="46"/>
        <v>wearables</v>
      </c>
      <c r="R695">
        <f t="shared" si="47"/>
        <v>2015</v>
      </c>
    </row>
    <row r="696" spans="1:18" ht="43.2" hidden="1" x14ac:dyDescent="0.55000000000000004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44"/>
        <v>42737.663877314815</v>
      </c>
      <c r="P696" t="str">
        <f t="shared" si="45"/>
        <v>technology</v>
      </c>
      <c r="Q696" t="str">
        <f t="shared" si="46"/>
        <v>wearables</v>
      </c>
      <c r="R696">
        <f t="shared" si="47"/>
        <v>2017</v>
      </c>
    </row>
    <row r="697" spans="1:18" ht="43.2" hidden="1" x14ac:dyDescent="0.55000000000000004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44"/>
        <v>41913.521064814813</v>
      </c>
      <c r="P697" t="str">
        <f t="shared" si="45"/>
        <v>technology</v>
      </c>
      <c r="Q697" t="str">
        <f t="shared" si="46"/>
        <v>wearables</v>
      </c>
      <c r="R697">
        <f t="shared" si="47"/>
        <v>2014</v>
      </c>
    </row>
    <row r="698" spans="1:18" ht="28.8" hidden="1" x14ac:dyDescent="0.55000000000000004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44"/>
        <v>41815.927106481482</v>
      </c>
      <c r="P698" t="str">
        <f t="shared" si="45"/>
        <v>technology</v>
      </c>
      <c r="Q698" t="str">
        <f t="shared" si="46"/>
        <v>wearables</v>
      </c>
      <c r="R698">
        <f t="shared" si="47"/>
        <v>2014</v>
      </c>
    </row>
    <row r="699" spans="1:18" ht="43.2" hidden="1" x14ac:dyDescent="0.55000000000000004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44"/>
        <v>42388.523020833338</v>
      </c>
      <c r="P699" t="str">
        <f t="shared" si="45"/>
        <v>technology</v>
      </c>
      <c r="Q699" t="str">
        <f t="shared" si="46"/>
        <v>wearables</v>
      </c>
      <c r="R699">
        <f t="shared" si="47"/>
        <v>2016</v>
      </c>
    </row>
    <row r="700" spans="1:18" ht="43.2" hidden="1" x14ac:dyDescent="0.55000000000000004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44"/>
        <v>41866.931076388886</v>
      </c>
      <c r="P700" t="str">
        <f t="shared" si="45"/>
        <v>technology</v>
      </c>
      <c r="Q700" t="str">
        <f t="shared" si="46"/>
        <v>wearables</v>
      </c>
      <c r="R700">
        <f t="shared" si="47"/>
        <v>2014</v>
      </c>
    </row>
    <row r="701" spans="1:18" ht="43.2" hidden="1" x14ac:dyDescent="0.55000000000000004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44"/>
        <v>41563.485509259262</v>
      </c>
      <c r="P701" t="str">
        <f t="shared" si="45"/>
        <v>technology</v>
      </c>
      <c r="Q701" t="str">
        <f t="shared" si="46"/>
        <v>wearables</v>
      </c>
      <c r="R701">
        <f t="shared" si="47"/>
        <v>2013</v>
      </c>
    </row>
    <row r="702" spans="1:18" ht="43.2" hidden="1" x14ac:dyDescent="0.55000000000000004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44"/>
        <v>42715.688437500001</v>
      </c>
      <c r="P702" t="str">
        <f t="shared" si="45"/>
        <v>technology</v>
      </c>
      <c r="Q702" t="str">
        <f t="shared" si="46"/>
        <v>wearables</v>
      </c>
      <c r="R702">
        <f t="shared" si="47"/>
        <v>2016</v>
      </c>
    </row>
    <row r="703" spans="1:18" ht="43.2" hidden="1" x14ac:dyDescent="0.55000000000000004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44"/>
        <v>41813.662962962961</v>
      </c>
      <c r="P703" t="str">
        <f t="shared" si="45"/>
        <v>technology</v>
      </c>
      <c r="Q703" t="str">
        <f t="shared" si="46"/>
        <v>wearables</v>
      </c>
      <c r="R703">
        <f t="shared" si="47"/>
        <v>2014</v>
      </c>
    </row>
    <row r="704" spans="1:18" ht="43.2" hidden="1" x14ac:dyDescent="0.55000000000000004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44"/>
        <v>42668.726701388892</v>
      </c>
      <c r="P704" t="str">
        <f t="shared" si="45"/>
        <v>technology</v>
      </c>
      <c r="Q704" t="str">
        <f t="shared" si="46"/>
        <v>wearables</v>
      </c>
      <c r="R704">
        <f t="shared" si="47"/>
        <v>2016</v>
      </c>
    </row>
    <row r="705" spans="1:18" ht="43.2" hidden="1" x14ac:dyDescent="0.55000000000000004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44"/>
        <v>42711.950798611113</v>
      </c>
      <c r="P705" t="str">
        <f t="shared" si="45"/>
        <v>technology</v>
      </c>
      <c r="Q705" t="str">
        <f t="shared" si="46"/>
        <v>wearables</v>
      </c>
      <c r="R705">
        <f t="shared" si="47"/>
        <v>2016</v>
      </c>
    </row>
    <row r="706" spans="1:18" ht="43.2" hidden="1" x14ac:dyDescent="0.55000000000000004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si="44"/>
        <v>42726.192916666667</v>
      </c>
      <c r="P706" t="str">
        <f t="shared" si="45"/>
        <v>technology</v>
      </c>
      <c r="Q706" t="str">
        <f t="shared" si="46"/>
        <v>wearables</v>
      </c>
      <c r="R706">
        <f t="shared" si="47"/>
        <v>2016</v>
      </c>
    </row>
    <row r="707" spans="1:18" ht="28.8" hidden="1" x14ac:dyDescent="0.55000000000000004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si="44"/>
        <v>42726.491643518515</v>
      </c>
      <c r="P707" t="str">
        <f t="shared" si="45"/>
        <v>technology</v>
      </c>
      <c r="Q707" t="str">
        <f t="shared" si="46"/>
        <v>wearables</v>
      </c>
      <c r="R707">
        <f t="shared" si="47"/>
        <v>2016</v>
      </c>
    </row>
    <row r="708" spans="1:18" ht="43.2" hidden="1" x14ac:dyDescent="0.55000000000000004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44"/>
        <v>42676.995173611111</v>
      </c>
      <c r="P708" t="str">
        <f t="shared" si="45"/>
        <v>technology</v>
      </c>
      <c r="Q708" t="str">
        <f t="shared" si="46"/>
        <v>wearables</v>
      </c>
      <c r="R708">
        <f t="shared" si="47"/>
        <v>2016</v>
      </c>
    </row>
    <row r="709" spans="1:18" ht="43.2" hidden="1" x14ac:dyDescent="0.55000000000000004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44"/>
        <v>42696.663506944446</v>
      </c>
      <c r="P709" t="str">
        <f t="shared" si="45"/>
        <v>technology</v>
      </c>
      <c r="Q709" t="str">
        <f t="shared" si="46"/>
        <v>wearables</v>
      </c>
      <c r="R709">
        <f t="shared" si="47"/>
        <v>2016</v>
      </c>
    </row>
    <row r="710" spans="1:18" ht="43.2" hidden="1" x14ac:dyDescent="0.55000000000000004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44"/>
        <v>41835.581018518518</v>
      </c>
      <c r="P710" t="str">
        <f t="shared" si="45"/>
        <v>technology</v>
      </c>
      <c r="Q710" t="str">
        <f t="shared" si="46"/>
        <v>wearables</v>
      </c>
      <c r="R710">
        <f t="shared" si="47"/>
        <v>2014</v>
      </c>
    </row>
    <row r="711" spans="1:18" ht="28.8" hidden="1" x14ac:dyDescent="0.55000000000000004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44"/>
        <v>41948.041192129633</v>
      </c>
      <c r="P711" t="str">
        <f t="shared" si="45"/>
        <v>technology</v>
      </c>
      <c r="Q711" t="str">
        <f t="shared" si="46"/>
        <v>wearables</v>
      </c>
      <c r="R711">
        <f t="shared" si="47"/>
        <v>2014</v>
      </c>
    </row>
    <row r="712" spans="1:18" ht="28.8" hidden="1" x14ac:dyDescent="0.55000000000000004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44"/>
        <v>41837.984976851854</v>
      </c>
      <c r="P712" t="str">
        <f t="shared" si="45"/>
        <v>technology</v>
      </c>
      <c r="Q712" t="str">
        <f t="shared" si="46"/>
        <v>wearables</v>
      </c>
      <c r="R712">
        <f t="shared" si="47"/>
        <v>2014</v>
      </c>
    </row>
    <row r="713" spans="1:18" ht="43.2" hidden="1" x14ac:dyDescent="0.55000000000000004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44"/>
        <v>42678.459120370375</v>
      </c>
      <c r="P713" t="str">
        <f t="shared" si="45"/>
        <v>technology</v>
      </c>
      <c r="Q713" t="str">
        <f t="shared" si="46"/>
        <v>wearables</v>
      </c>
      <c r="R713">
        <f t="shared" si="47"/>
        <v>2016</v>
      </c>
    </row>
    <row r="714" spans="1:18" ht="43.2" hidden="1" x14ac:dyDescent="0.55000000000000004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ref="O714:O777" si="48">(((J714/60)/60)/24)+DATE(1970,1,1)</f>
        <v>42384.680925925932</v>
      </c>
      <c r="P714" t="str">
        <f t="shared" ref="P714:P777" si="49">LEFT(N714,SEARCH("/",N714)-1)</f>
        <v>technology</v>
      </c>
      <c r="Q714" t="str">
        <f t="shared" ref="Q714:Q777" si="50">RIGHT(N714,LEN(N714)-SEARCH("/",N714))</f>
        <v>wearables</v>
      </c>
      <c r="R714">
        <f t="shared" ref="R714:R777" si="51">YEAR(O714)</f>
        <v>2016</v>
      </c>
    </row>
    <row r="715" spans="1:18" ht="43.2" hidden="1" x14ac:dyDescent="0.55000000000000004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48"/>
        <v>42496.529305555552</v>
      </c>
      <c r="P715" t="str">
        <f t="shared" si="49"/>
        <v>technology</v>
      </c>
      <c r="Q715" t="str">
        <f t="shared" si="50"/>
        <v>wearables</v>
      </c>
      <c r="R715">
        <f t="shared" si="51"/>
        <v>2016</v>
      </c>
    </row>
    <row r="716" spans="1:18" ht="43.2" hidden="1" x14ac:dyDescent="0.55000000000000004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48"/>
        <v>42734.787986111114</v>
      </c>
      <c r="P716" t="str">
        <f t="shared" si="49"/>
        <v>technology</v>
      </c>
      <c r="Q716" t="str">
        <f t="shared" si="50"/>
        <v>wearables</v>
      </c>
      <c r="R716">
        <f t="shared" si="51"/>
        <v>2016</v>
      </c>
    </row>
    <row r="717" spans="1:18" ht="43.2" hidden="1" x14ac:dyDescent="0.55000000000000004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48"/>
        <v>42273.090740740736</v>
      </c>
      <c r="P717" t="str">
        <f t="shared" si="49"/>
        <v>technology</v>
      </c>
      <c r="Q717" t="str">
        <f t="shared" si="50"/>
        <v>wearables</v>
      </c>
      <c r="R717">
        <f t="shared" si="51"/>
        <v>2015</v>
      </c>
    </row>
    <row r="718" spans="1:18" ht="43.2" hidden="1" x14ac:dyDescent="0.55000000000000004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48"/>
        <v>41940.658645833333</v>
      </c>
      <c r="P718" t="str">
        <f t="shared" si="49"/>
        <v>technology</v>
      </c>
      <c r="Q718" t="str">
        <f t="shared" si="50"/>
        <v>wearables</v>
      </c>
      <c r="R718">
        <f t="shared" si="51"/>
        <v>2014</v>
      </c>
    </row>
    <row r="719" spans="1:18" hidden="1" x14ac:dyDescent="0.55000000000000004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48"/>
        <v>41857.854189814818</v>
      </c>
      <c r="P719" t="str">
        <f t="shared" si="49"/>
        <v>technology</v>
      </c>
      <c r="Q719" t="str">
        <f t="shared" si="50"/>
        <v>wearables</v>
      </c>
      <c r="R719">
        <f t="shared" si="51"/>
        <v>2014</v>
      </c>
    </row>
    <row r="720" spans="1:18" ht="43.2" hidden="1" x14ac:dyDescent="0.55000000000000004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48"/>
        <v>42752.845451388886</v>
      </c>
      <c r="P720" t="str">
        <f t="shared" si="49"/>
        <v>technology</v>
      </c>
      <c r="Q720" t="str">
        <f t="shared" si="50"/>
        <v>wearables</v>
      </c>
      <c r="R720">
        <f t="shared" si="51"/>
        <v>2017</v>
      </c>
    </row>
    <row r="721" spans="1:18" ht="43.2" hidden="1" x14ac:dyDescent="0.55000000000000004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48"/>
        <v>42409.040231481486</v>
      </c>
      <c r="P721" t="str">
        <f t="shared" si="49"/>
        <v>technology</v>
      </c>
      <c r="Q721" t="str">
        <f t="shared" si="50"/>
        <v>wearables</v>
      </c>
      <c r="R721">
        <f t="shared" si="51"/>
        <v>2016</v>
      </c>
    </row>
    <row r="722" spans="1:18" ht="43.2" hidden="1" x14ac:dyDescent="0.55000000000000004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48"/>
        <v>40909.649201388893</v>
      </c>
      <c r="P722" t="str">
        <f t="shared" si="49"/>
        <v>publishing</v>
      </c>
      <c r="Q722" t="str">
        <f t="shared" si="50"/>
        <v>nonfiction</v>
      </c>
      <c r="R722">
        <f t="shared" si="51"/>
        <v>2012</v>
      </c>
    </row>
    <row r="723" spans="1:18" ht="43.2" hidden="1" x14ac:dyDescent="0.55000000000000004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48"/>
        <v>41807.571840277778</v>
      </c>
      <c r="P723" t="str">
        <f t="shared" si="49"/>
        <v>publishing</v>
      </c>
      <c r="Q723" t="str">
        <f t="shared" si="50"/>
        <v>nonfiction</v>
      </c>
      <c r="R723">
        <f t="shared" si="51"/>
        <v>2014</v>
      </c>
    </row>
    <row r="724" spans="1:18" ht="43.2" hidden="1" x14ac:dyDescent="0.55000000000000004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48"/>
        <v>40977.805300925924</v>
      </c>
      <c r="P724" t="str">
        <f t="shared" si="49"/>
        <v>publishing</v>
      </c>
      <c r="Q724" t="str">
        <f t="shared" si="50"/>
        <v>nonfiction</v>
      </c>
      <c r="R724">
        <f t="shared" si="51"/>
        <v>2012</v>
      </c>
    </row>
    <row r="725" spans="1:18" ht="28.8" hidden="1" x14ac:dyDescent="0.55000000000000004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48"/>
        <v>42184.816539351858</v>
      </c>
      <c r="P725" t="str">
        <f t="shared" si="49"/>
        <v>publishing</v>
      </c>
      <c r="Q725" t="str">
        <f t="shared" si="50"/>
        <v>nonfiction</v>
      </c>
      <c r="R725">
        <f t="shared" si="51"/>
        <v>2015</v>
      </c>
    </row>
    <row r="726" spans="1:18" ht="43.2" hidden="1" x14ac:dyDescent="0.55000000000000004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48"/>
        <v>40694.638460648144</v>
      </c>
      <c r="P726" t="str">
        <f t="shared" si="49"/>
        <v>publishing</v>
      </c>
      <c r="Q726" t="str">
        <f t="shared" si="50"/>
        <v>nonfiction</v>
      </c>
      <c r="R726">
        <f t="shared" si="51"/>
        <v>2011</v>
      </c>
    </row>
    <row r="727" spans="1:18" ht="43.2" hidden="1" x14ac:dyDescent="0.55000000000000004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48"/>
        <v>42321.626296296294</v>
      </c>
      <c r="P727" t="str">
        <f t="shared" si="49"/>
        <v>publishing</v>
      </c>
      <c r="Q727" t="str">
        <f t="shared" si="50"/>
        <v>nonfiction</v>
      </c>
      <c r="R727">
        <f t="shared" si="51"/>
        <v>2015</v>
      </c>
    </row>
    <row r="728" spans="1:18" ht="43.2" hidden="1" x14ac:dyDescent="0.55000000000000004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48"/>
        <v>41346.042673611111</v>
      </c>
      <c r="P728" t="str">
        <f t="shared" si="49"/>
        <v>publishing</v>
      </c>
      <c r="Q728" t="str">
        <f t="shared" si="50"/>
        <v>nonfiction</v>
      </c>
      <c r="R728">
        <f t="shared" si="51"/>
        <v>2013</v>
      </c>
    </row>
    <row r="729" spans="1:18" ht="43.2" hidden="1" x14ac:dyDescent="0.55000000000000004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48"/>
        <v>41247.020243055551</v>
      </c>
      <c r="P729" t="str">
        <f t="shared" si="49"/>
        <v>publishing</v>
      </c>
      <c r="Q729" t="str">
        <f t="shared" si="50"/>
        <v>nonfiction</v>
      </c>
      <c r="R729">
        <f t="shared" si="51"/>
        <v>2012</v>
      </c>
    </row>
    <row r="730" spans="1:18" ht="43.2" hidden="1" x14ac:dyDescent="0.55000000000000004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48"/>
        <v>40731.837465277778</v>
      </c>
      <c r="P730" t="str">
        <f t="shared" si="49"/>
        <v>publishing</v>
      </c>
      <c r="Q730" t="str">
        <f t="shared" si="50"/>
        <v>nonfiction</v>
      </c>
      <c r="R730">
        <f t="shared" si="51"/>
        <v>2011</v>
      </c>
    </row>
    <row r="731" spans="1:18" ht="43.2" hidden="1" x14ac:dyDescent="0.55000000000000004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48"/>
        <v>41111.185891203706</v>
      </c>
      <c r="P731" t="str">
        <f t="shared" si="49"/>
        <v>publishing</v>
      </c>
      <c r="Q731" t="str">
        <f t="shared" si="50"/>
        <v>nonfiction</v>
      </c>
      <c r="R731">
        <f t="shared" si="51"/>
        <v>2012</v>
      </c>
    </row>
    <row r="732" spans="1:18" ht="28.8" hidden="1" x14ac:dyDescent="0.55000000000000004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48"/>
        <v>40854.745266203703</v>
      </c>
      <c r="P732" t="str">
        <f t="shared" si="49"/>
        <v>publishing</v>
      </c>
      <c r="Q732" t="str">
        <f t="shared" si="50"/>
        <v>nonfiction</v>
      </c>
      <c r="R732">
        <f t="shared" si="51"/>
        <v>2011</v>
      </c>
    </row>
    <row r="733" spans="1:18" ht="43.2" hidden="1" x14ac:dyDescent="0.55000000000000004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48"/>
        <v>40879.795682870368</v>
      </c>
      <c r="P733" t="str">
        <f t="shared" si="49"/>
        <v>publishing</v>
      </c>
      <c r="Q733" t="str">
        <f t="shared" si="50"/>
        <v>nonfiction</v>
      </c>
      <c r="R733">
        <f t="shared" si="51"/>
        <v>2011</v>
      </c>
    </row>
    <row r="734" spans="1:18" ht="43.2" hidden="1" x14ac:dyDescent="0.55000000000000004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48"/>
        <v>41486.424317129626</v>
      </c>
      <c r="P734" t="str">
        <f t="shared" si="49"/>
        <v>publishing</v>
      </c>
      <c r="Q734" t="str">
        <f t="shared" si="50"/>
        <v>nonfiction</v>
      </c>
      <c r="R734">
        <f t="shared" si="51"/>
        <v>2013</v>
      </c>
    </row>
    <row r="735" spans="1:18" ht="43.2" hidden="1" x14ac:dyDescent="0.55000000000000004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48"/>
        <v>41598.420046296298</v>
      </c>
      <c r="P735" t="str">
        <f t="shared" si="49"/>
        <v>publishing</v>
      </c>
      <c r="Q735" t="str">
        <f t="shared" si="50"/>
        <v>nonfiction</v>
      </c>
      <c r="R735">
        <f t="shared" si="51"/>
        <v>2013</v>
      </c>
    </row>
    <row r="736" spans="1:18" ht="28.8" hidden="1" x14ac:dyDescent="0.55000000000000004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48"/>
        <v>42102.164583333331</v>
      </c>
      <c r="P736" t="str">
        <f t="shared" si="49"/>
        <v>publishing</v>
      </c>
      <c r="Q736" t="str">
        <f t="shared" si="50"/>
        <v>nonfiction</v>
      </c>
      <c r="R736">
        <f t="shared" si="51"/>
        <v>2015</v>
      </c>
    </row>
    <row r="737" spans="1:18" ht="43.2" hidden="1" x14ac:dyDescent="0.55000000000000004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48"/>
        <v>41946.029467592591</v>
      </c>
      <c r="P737" t="str">
        <f t="shared" si="49"/>
        <v>publishing</v>
      </c>
      <c r="Q737" t="str">
        <f t="shared" si="50"/>
        <v>nonfiction</v>
      </c>
      <c r="R737">
        <f t="shared" si="51"/>
        <v>2014</v>
      </c>
    </row>
    <row r="738" spans="1:18" ht="43.2" hidden="1" x14ac:dyDescent="0.55000000000000004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48"/>
        <v>41579.734259259261</v>
      </c>
      <c r="P738" t="str">
        <f t="shared" si="49"/>
        <v>publishing</v>
      </c>
      <c r="Q738" t="str">
        <f t="shared" si="50"/>
        <v>nonfiction</v>
      </c>
      <c r="R738">
        <f t="shared" si="51"/>
        <v>2013</v>
      </c>
    </row>
    <row r="739" spans="1:18" ht="43.2" hidden="1" x14ac:dyDescent="0.55000000000000004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48"/>
        <v>41667.275312500002</v>
      </c>
      <c r="P739" t="str">
        <f t="shared" si="49"/>
        <v>publishing</v>
      </c>
      <c r="Q739" t="str">
        <f t="shared" si="50"/>
        <v>nonfiction</v>
      </c>
      <c r="R739">
        <f t="shared" si="51"/>
        <v>2014</v>
      </c>
    </row>
    <row r="740" spans="1:18" ht="28.8" hidden="1" x14ac:dyDescent="0.55000000000000004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48"/>
        <v>41943.604097222218</v>
      </c>
      <c r="P740" t="str">
        <f t="shared" si="49"/>
        <v>publishing</v>
      </c>
      <c r="Q740" t="str">
        <f t="shared" si="50"/>
        <v>nonfiction</v>
      </c>
      <c r="R740">
        <f t="shared" si="51"/>
        <v>2014</v>
      </c>
    </row>
    <row r="741" spans="1:18" ht="43.2" hidden="1" x14ac:dyDescent="0.55000000000000004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48"/>
        <v>41829.502650462964</v>
      </c>
      <c r="P741" t="str">
        <f t="shared" si="49"/>
        <v>publishing</v>
      </c>
      <c r="Q741" t="str">
        <f t="shared" si="50"/>
        <v>nonfiction</v>
      </c>
      <c r="R741">
        <f t="shared" si="51"/>
        <v>2014</v>
      </c>
    </row>
    <row r="742" spans="1:18" ht="43.2" hidden="1" x14ac:dyDescent="0.55000000000000004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48"/>
        <v>42162.146782407406</v>
      </c>
      <c r="P742" t="str">
        <f t="shared" si="49"/>
        <v>publishing</v>
      </c>
      <c r="Q742" t="str">
        <f t="shared" si="50"/>
        <v>nonfiction</v>
      </c>
      <c r="R742">
        <f t="shared" si="51"/>
        <v>2015</v>
      </c>
    </row>
    <row r="743" spans="1:18" ht="28.8" hidden="1" x14ac:dyDescent="0.55000000000000004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48"/>
        <v>41401.648217592592</v>
      </c>
      <c r="P743" t="str">
        <f t="shared" si="49"/>
        <v>publishing</v>
      </c>
      <c r="Q743" t="str">
        <f t="shared" si="50"/>
        <v>nonfiction</v>
      </c>
      <c r="R743">
        <f t="shared" si="51"/>
        <v>2013</v>
      </c>
    </row>
    <row r="744" spans="1:18" ht="43.2" hidden="1" x14ac:dyDescent="0.55000000000000004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48"/>
        <v>41689.917962962965</v>
      </c>
      <c r="P744" t="str">
        <f t="shared" si="49"/>
        <v>publishing</v>
      </c>
      <c r="Q744" t="str">
        <f t="shared" si="50"/>
        <v>nonfiction</v>
      </c>
      <c r="R744">
        <f t="shared" si="51"/>
        <v>2014</v>
      </c>
    </row>
    <row r="745" spans="1:18" ht="43.2" hidden="1" x14ac:dyDescent="0.55000000000000004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48"/>
        <v>40990.709317129629</v>
      </c>
      <c r="P745" t="str">
        <f t="shared" si="49"/>
        <v>publishing</v>
      </c>
      <c r="Q745" t="str">
        <f t="shared" si="50"/>
        <v>nonfiction</v>
      </c>
      <c r="R745">
        <f t="shared" si="51"/>
        <v>2012</v>
      </c>
    </row>
    <row r="746" spans="1:18" ht="28.8" hidden="1" x14ac:dyDescent="0.55000000000000004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48"/>
        <v>41226.95721064815</v>
      </c>
      <c r="P746" t="str">
        <f t="shared" si="49"/>
        <v>publishing</v>
      </c>
      <c r="Q746" t="str">
        <f t="shared" si="50"/>
        <v>nonfiction</v>
      </c>
      <c r="R746">
        <f t="shared" si="51"/>
        <v>2012</v>
      </c>
    </row>
    <row r="747" spans="1:18" ht="43.2" hidden="1" x14ac:dyDescent="0.55000000000000004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48"/>
        <v>41367.572280092594</v>
      </c>
      <c r="P747" t="str">
        <f t="shared" si="49"/>
        <v>publishing</v>
      </c>
      <c r="Q747" t="str">
        <f t="shared" si="50"/>
        <v>nonfiction</v>
      </c>
      <c r="R747">
        <f t="shared" si="51"/>
        <v>2013</v>
      </c>
    </row>
    <row r="748" spans="1:18" hidden="1" x14ac:dyDescent="0.55000000000000004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48"/>
        <v>41157.042928240742</v>
      </c>
      <c r="P748" t="str">
        <f t="shared" si="49"/>
        <v>publishing</v>
      </c>
      <c r="Q748" t="str">
        <f t="shared" si="50"/>
        <v>nonfiction</v>
      </c>
      <c r="R748">
        <f t="shared" si="51"/>
        <v>2012</v>
      </c>
    </row>
    <row r="749" spans="1:18" ht="43.2" hidden="1" x14ac:dyDescent="0.55000000000000004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48"/>
        <v>41988.548831018517</v>
      </c>
      <c r="P749" t="str">
        <f t="shared" si="49"/>
        <v>publishing</v>
      </c>
      <c r="Q749" t="str">
        <f t="shared" si="50"/>
        <v>nonfiction</v>
      </c>
      <c r="R749">
        <f t="shared" si="51"/>
        <v>2014</v>
      </c>
    </row>
    <row r="750" spans="1:18" ht="43.2" hidden="1" x14ac:dyDescent="0.55000000000000004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48"/>
        <v>41831.846828703703</v>
      </c>
      <c r="P750" t="str">
        <f t="shared" si="49"/>
        <v>publishing</v>
      </c>
      <c r="Q750" t="str">
        <f t="shared" si="50"/>
        <v>nonfiction</v>
      </c>
      <c r="R750">
        <f t="shared" si="51"/>
        <v>2014</v>
      </c>
    </row>
    <row r="751" spans="1:18" ht="43.2" hidden="1" x14ac:dyDescent="0.55000000000000004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48"/>
        <v>42733.94131944445</v>
      </c>
      <c r="P751" t="str">
        <f t="shared" si="49"/>
        <v>publishing</v>
      </c>
      <c r="Q751" t="str">
        <f t="shared" si="50"/>
        <v>nonfiction</v>
      </c>
      <c r="R751">
        <f t="shared" si="51"/>
        <v>2016</v>
      </c>
    </row>
    <row r="752" spans="1:18" ht="43.2" hidden="1" x14ac:dyDescent="0.55000000000000004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48"/>
        <v>41299.878148148149</v>
      </c>
      <c r="P752" t="str">
        <f t="shared" si="49"/>
        <v>publishing</v>
      </c>
      <c r="Q752" t="str">
        <f t="shared" si="50"/>
        <v>nonfiction</v>
      </c>
      <c r="R752">
        <f t="shared" si="51"/>
        <v>2013</v>
      </c>
    </row>
    <row r="753" spans="1:18" ht="43.2" hidden="1" x14ac:dyDescent="0.55000000000000004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48"/>
        <v>40713.630497685182</v>
      </c>
      <c r="P753" t="str">
        <f t="shared" si="49"/>
        <v>publishing</v>
      </c>
      <c r="Q753" t="str">
        <f t="shared" si="50"/>
        <v>nonfiction</v>
      </c>
      <c r="R753">
        <f t="shared" si="51"/>
        <v>2011</v>
      </c>
    </row>
    <row r="754" spans="1:18" ht="43.2" hidden="1" x14ac:dyDescent="0.55000000000000004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48"/>
        <v>42639.421493055561</v>
      </c>
      <c r="P754" t="str">
        <f t="shared" si="49"/>
        <v>publishing</v>
      </c>
      <c r="Q754" t="str">
        <f t="shared" si="50"/>
        <v>nonfiction</v>
      </c>
      <c r="R754">
        <f t="shared" si="51"/>
        <v>2016</v>
      </c>
    </row>
    <row r="755" spans="1:18" ht="43.2" hidden="1" x14ac:dyDescent="0.55000000000000004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48"/>
        <v>42019.590173611112</v>
      </c>
      <c r="P755" t="str">
        <f t="shared" si="49"/>
        <v>publishing</v>
      </c>
      <c r="Q755" t="str">
        <f t="shared" si="50"/>
        <v>nonfiction</v>
      </c>
      <c r="R755">
        <f t="shared" si="51"/>
        <v>2015</v>
      </c>
    </row>
    <row r="756" spans="1:18" ht="43.2" hidden="1" x14ac:dyDescent="0.55000000000000004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48"/>
        <v>41249.749085648145</v>
      </c>
      <c r="P756" t="str">
        <f t="shared" si="49"/>
        <v>publishing</v>
      </c>
      <c r="Q756" t="str">
        <f t="shared" si="50"/>
        <v>nonfiction</v>
      </c>
      <c r="R756">
        <f t="shared" si="51"/>
        <v>2012</v>
      </c>
    </row>
    <row r="757" spans="1:18" ht="43.2" hidden="1" x14ac:dyDescent="0.55000000000000004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48"/>
        <v>41383.605057870373</v>
      </c>
      <c r="P757" t="str">
        <f t="shared" si="49"/>
        <v>publishing</v>
      </c>
      <c r="Q757" t="str">
        <f t="shared" si="50"/>
        <v>nonfiction</v>
      </c>
      <c r="R757">
        <f t="shared" si="51"/>
        <v>2013</v>
      </c>
    </row>
    <row r="758" spans="1:18" ht="43.2" hidden="1" x14ac:dyDescent="0.55000000000000004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48"/>
        <v>40590.766886574071</v>
      </c>
      <c r="P758" t="str">
        <f t="shared" si="49"/>
        <v>publishing</v>
      </c>
      <c r="Q758" t="str">
        <f t="shared" si="50"/>
        <v>nonfiction</v>
      </c>
      <c r="R758">
        <f t="shared" si="51"/>
        <v>2011</v>
      </c>
    </row>
    <row r="759" spans="1:18" ht="43.2" hidden="1" x14ac:dyDescent="0.55000000000000004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48"/>
        <v>41235.054560185185</v>
      </c>
      <c r="P759" t="str">
        <f t="shared" si="49"/>
        <v>publishing</v>
      </c>
      <c r="Q759" t="str">
        <f t="shared" si="50"/>
        <v>nonfiction</v>
      </c>
      <c r="R759">
        <f t="shared" si="51"/>
        <v>2012</v>
      </c>
    </row>
    <row r="760" spans="1:18" ht="28.8" hidden="1" x14ac:dyDescent="0.55000000000000004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48"/>
        <v>40429.836435185185</v>
      </c>
      <c r="P760" t="str">
        <f t="shared" si="49"/>
        <v>publishing</v>
      </c>
      <c r="Q760" t="str">
        <f t="shared" si="50"/>
        <v>nonfiction</v>
      </c>
      <c r="R760">
        <f t="shared" si="51"/>
        <v>2010</v>
      </c>
    </row>
    <row r="761" spans="1:18" ht="43.2" hidden="1" x14ac:dyDescent="0.55000000000000004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48"/>
        <v>41789.330312500002</v>
      </c>
      <c r="P761" t="str">
        <f t="shared" si="49"/>
        <v>publishing</v>
      </c>
      <c r="Q761" t="str">
        <f t="shared" si="50"/>
        <v>nonfiction</v>
      </c>
      <c r="R761">
        <f t="shared" si="51"/>
        <v>2014</v>
      </c>
    </row>
    <row r="762" spans="1:18" ht="43.2" hidden="1" x14ac:dyDescent="0.55000000000000004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48"/>
        <v>42670.764039351852</v>
      </c>
      <c r="P762" t="str">
        <f t="shared" si="49"/>
        <v>publishing</v>
      </c>
      <c r="Q762" t="str">
        <f t="shared" si="50"/>
        <v>fiction</v>
      </c>
      <c r="R762">
        <f t="shared" si="51"/>
        <v>2016</v>
      </c>
    </row>
    <row r="763" spans="1:18" ht="43.2" hidden="1" x14ac:dyDescent="0.55000000000000004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48"/>
        <v>41642.751458333332</v>
      </c>
      <c r="P763" t="str">
        <f t="shared" si="49"/>
        <v>publishing</v>
      </c>
      <c r="Q763" t="str">
        <f t="shared" si="50"/>
        <v>fiction</v>
      </c>
      <c r="R763">
        <f t="shared" si="51"/>
        <v>2014</v>
      </c>
    </row>
    <row r="764" spans="1:18" ht="43.2" hidden="1" x14ac:dyDescent="0.55000000000000004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48"/>
        <v>42690.858449074076</v>
      </c>
      <c r="P764" t="str">
        <f t="shared" si="49"/>
        <v>publishing</v>
      </c>
      <c r="Q764" t="str">
        <f t="shared" si="50"/>
        <v>fiction</v>
      </c>
      <c r="R764">
        <f t="shared" si="51"/>
        <v>2016</v>
      </c>
    </row>
    <row r="765" spans="1:18" ht="43.2" hidden="1" x14ac:dyDescent="0.55000000000000004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48"/>
        <v>41471.446851851848</v>
      </c>
      <c r="P765" t="str">
        <f t="shared" si="49"/>
        <v>publishing</v>
      </c>
      <c r="Q765" t="str">
        <f t="shared" si="50"/>
        <v>fiction</v>
      </c>
      <c r="R765">
        <f t="shared" si="51"/>
        <v>2013</v>
      </c>
    </row>
    <row r="766" spans="1:18" ht="43.2" hidden="1" x14ac:dyDescent="0.55000000000000004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48"/>
        <v>42227.173159722224</v>
      </c>
      <c r="P766" t="str">
        <f t="shared" si="49"/>
        <v>publishing</v>
      </c>
      <c r="Q766" t="str">
        <f t="shared" si="50"/>
        <v>fiction</v>
      </c>
      <c r="R766">
        <f t="shared" si="51"/>
        <v>2015</v>
      </c>
    </row>
    <row r="767" spans="1:18" ht="43.2" hidden="1" x14ac:dyDescent="0.55000000000000004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48"/>
        <v>41901.542638888888</v>
      </c>
      <c r="P767" t="str">
        <f t="shared" si="49"/>
        <v>publishing</v>
      </c>
      <c r="Q767" t="str">
        <f t="shared" si="50"/>
        <v>fiction</v>
      </c>
      <c r="R767">
        <f t="shared" si="51"/>
        <v>2014</v>
      </c>
    </row>
    <row r="768" spans="1:18" ht="43.2" hidden="1" x14ac:dyDescent="0.55000000000000004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48"/>
        <v>42021.783368055556</v>
      </c>
      <c r="P768" t="str">
        <f t="shared" si="49"/>
        <v>publishing</v>
      </c>
      <c r="Q768" t="str">
        <f t="shared" si="50"/>
        <v>fiction</v>
      </c>
      <c r="R768">
        <f t="shared" si="51"/>
        <v>2015</v>
      </c>
    </row>
    <row r="769" spans="1:18" ht="57.6" hidden="1" x14ac:dyDescent="0.55000000000000004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48"/>
        <v>42115.143634259264</v>
      </c>
      <c r="P769" t="str">
        <f t="shared" si="49"/>
        <v>publishing</v>
      </c>
      <c r="Q769" t="str">
        <f t="shared" si="50"/>
        <v>fiction</v>
      </c>
      <c r="R769">
        <f t="shared" si="51"/>
        <v>2015</v>
      </c>
    </row>
    <row r="770" spans="1:18" ht="43.2" hidden="1" x14ac:dyDescent="0.55000000000000004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si="48"/>
        <v>41594.207060185188</v>
      </c>
      <c r="P770" t="str">
        <f t="shared" si="49"/>
        <v>publishing</v>
      </c>
      <c r="Q770" t="str">
        <f t="shared" si="50"/>
        <v>fiction</v>
      </c>
      <c r="R770">
        <f t="shared" si="51"/>
        <v>2013</v>
      </c>
    </row>
    <row r="771" spans="1:18" ht="43.2" hidden="1" x14ac:dyDescent="0.55000000000000004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si="48"/>
        <v>41604.996458333335</v>
      </c>
      <c r="P771" t="str">
        <f t="shared" si="49"/>
        <v>publishing</v>
      </c>
      <c r="Q771" t="str">
        <f t="shared" si="50"/>
        <v>fiction</v>
      </c>
      <c r="R771">
        <f t="shared" si="51"/>
        <v>2013</v>
      </c>
    </row>
    <row r="772" spans="1:18" ht="43.2" hidden="1" x14ac:dyDescent="0.55000000000000004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48"/>
        <v>41289.999641203707</v>
      </c>
      <c r="P772" t="str">
        <f t="shared" si="49"/>
        <v>publishing</v>
      </c>
      <c r="Q772" t="str">
        <f t="shared" si="50"/>
        <v>fiction</v>
      </c>
      <c r="R772">
        <f t="shared" si="51"/>
        <v>2013</v>
      </c>
    </row>
    <row r="773" spans="1:18" ht="43.2" hidden="1" x14ac:dyDescent="0.55000000000000004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48"/>
        <v>42349.824097222227</v>
      </c>
      <c r="P773" t="str">
        <f t="shared" si="49"/>
        <v>publishing</v>
      </c>
      <c r="Q773" t="str">
        <f t="shared" si="50"/>
        <v>fiction</v>
      </c>
      <c r="R773">
        <f t="shared" si="51"/>
        <v>2015</v>
      </c>
    </row>
    <row r="774" spans="1:18" ht="57.6" hidden="1" x14ac:dyDescent="0.55000000000000004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48"/>
        <v>40068.056932870371</v>
      </c>
      <c r="P774" t="str">
        <f t="shared" si="49"/>
        <v>publishing</v>
      </c>
      <c r="Q774" t="str">
        <f t="shared" si="50"/>
        <v>fiction</v>
      </c>
      <c r="R774">
        <f t="shared" si="51"/>
        <v>2009</v>
      </c>
    </row>
    <row r="775" spans="1:18" ht="43.2" hidden="1" x14ac:dyDescent="0.55000000000000004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48"/>
        <v>42100.735937499994</v>
      </c>
      <c r="P775" t="str">
        <f t="shared" si="49"/>
        <v>publishing</v>
      </c>
      <c r="Q775" t="str">
        <f t="shared" si="50"/>
        <v>fiction</v>
      </c>
      <c r="R775">
        <f t="shared" si="51"/>
        <v>2015</v>
      </c>
    </row>
    <row r="776" spans="1:18" ht="43.2" hidden="1" x14ac:dyDescent="0.55000000000000004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48"/>
        <v>41663.780300925922</v>
      </c>
      <c r="P776" t="str">
        <f t="shared" si="49"/>
        <v>publishing</v>
      </c>
      <c r="Q776" t="str">
        <f t="shared" si="50"/>
        <v>fiction</v>
      </c>
      <c r="R776">
        <f t="shared" si="51"/>
        <v>2014</v>
      </c>
    </row>
    <row r="777" spans="1:18" ht="43.2" hidden="1" x14ac:dyDescent="0.55000000000000004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48"/>
        <v>40863.060127314813</v>
      </c>
      <c r="P777" t="str">
        <f t="shared" si="49"/>
        <v>publishing</v>
      </c>
      <c r="Q777" t="str">
        <f t="shared" si="50"/>
        <v>fiction</v>
      </c>
      <c r="R777">
        <f t="shared" si="51"/>
        <v>2011</v>
      </c>
    </row>
    <row r="778" spans="1:18" ht="43.2" hidden="1" x14ac:dyDescent="0.55000000000000004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ref="O778:O841" si="52">(((J778/60)/60)/24)+DATE(1970,1,1)</f>
        <v>42250.685706018514</v>
      </c>
      <c r="P778" t="str">
        <f t="shared" ref="P778:P841" si="53">LEFT(N778,SEARCH("/",N778)-1)</f>
        <v>publishing</v>
      </c>
      <c r="Q778" t="str">
        <f t="shared" ref="Q778:Q841" si="54">RIGHT(N778,LEN(N778)-SEARCH("/",N778))</f>
        <v>fiction</v>
      </c>
      <c r="R778">
        <f t="shared" ref="R778:R841" si="55">YEAR(O778)</f>
        <v>2015</v>
      </c>
    </row>
    <row r="779" spans="1:18" ht="43.2" hidden="1" x14ac:dyDescent="0.55000000000000004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52"/>
        <v>41456.981215277774</v>
      </c>
      <c r="P779" t="str">
        <f t="shared" si="53"/>
        <v>publishing</v>
      </c>
      <c r="Q779" t="str">
        <f t="shared" si="54"/>
        <v>fiction</v>
      </c>
      <c r="R779">
        <f t="shared" si="55"/>
        <v>2013</v>
      </c>
    </row>
    <row r="780" spans="1:18" ht="43.2" hidden="1" x14ac:dyDescent="0.55000000000000004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52"/>
        <v>41729.702314814815</v>
      </c>
      <c r="P780" t="str">
        <f t="shared" si="53"/>
        <v>publishing</v>
      </c>
      <c r="Q780" t="str">
        <f t="shared" si="54"/>
        <v>fiction</v>
      </c>
      <c r="R780">
        <f t="shared" si="55"/>
        <v>2014</v>
      </c>
    </row>
    <row r="781" spans="1:18" ht="43.2" hidden="1" x14ac:dyDescent="0.55000000000000004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52"/>
        <v>40436.68408564815</v>
      </c>
      <c r="P781" t="str">
        <f t="shared" si="53"/>
        <v>publishing</v>
      </c>
      <c r="Q781" t="str">
        <f t="shared" si="54"/>
        <v>fiction</v>
      </c>
      <c r="R781">
        <f t="shared" si="55"/>
        <v>2010</v>
      </c>
    </row>
    <row r="782" spans="1:18" ht="28.8" hidden="1" x14ac:dyDescent="0.55000000000000004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52"/>
        <v>40636.673900462964</v>
      </c>
      <c r="P782" t="str">
        <f t="shared" si="53"/>
        <v>music</v>
      </c>
      <c r="Q782" t="str">
        <f t="shared" si="54"/>
        <v>rock</v>
      </c>
      <c r="R782">
        <f t="shared" si="55"/>
        <v>2011</v>
      </c>
    </row>
    <row r="783" spans="1:18" ht="43.2" hidden="1" x14ac:dyDescent="0.55000000000000004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52"/>
        <v>41403.000856481485</v>
      </c>
      <c r="P783" t="str">
        <f t="shared" si="53"/>
        <v>music</v>
      </c>
      <c r="Q783" t="str">
        <f t="shared" si="54"/>
        <v>rock</v>
      </c>
      <c r="R783">
        <f t="shared" si="55"/>
        <v>2013</v>
      </c>
    </row>
    <row r="784" spans="1:18" ht="43.2" hidden="1" x14ac:dyDescent="0.55000000000000004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52"/>
        <v>41116.758125</v>
      </c>
      <c r="P784" t="str">
        <f t="shared" si="53"/>
        <v>music</v>
      </c>
      <c r="Q784" t="str">
        <f t="shared" si="54"/>
        <v>rock</v>
      </c>
      <c r="R784">
        <f t="shared" si="55"/>
        <v>2012</v>
      </c>
    </row>
    <row r="785" spans="1:18" ht="43.2" hidden="1" x14ac:dyDescent="0.55000000000000004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52"/>
        <v>40987.773715277777</v>
      </c>
      <c r="P785" t="str">
        <f t="shared" si="53"/>
        <v>music</v>
      </c>
      <c r="Q785" t="str">
        <f t="shared" si="54"/>
        <v>rock</v>
      </c>
      <c r="R785">
        <f t="shared" si="55"/>
        <v>2012</v>
      </c>
    </row>
    <row r="786" spans="1:18" ht="43.2" hidden="1" x14ac:dyDescent="0.55000000000000004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52"/>
        <v>41675.149525462963</v>
      </c>
      <c r="P786" t="str">
        <f t="shared" si="53"/>
        <v>music</v>
      </c>
      <c r="Q786" t="str">
        <f t="shared" si="54"/>
        <v>rock</v>
      </c>
      <c r="R786">
        <f t="shared" si="55"/>
        <v>2014</v>
      </c>
    </row>
    <row r="787" spans="1:18" ht="43.2" hidden="1" x14ac:dyDescent="0.55000000000000004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52"/>
        <v>41303.593923611108</v>
      </c>
      <c r="P787" t="str">
        <f t="shared" si="53"/>
        <v>music</v>
      </c>
      <c r="Q787" t="str">
        <f t="shared" si="54"/>
        <v>rock</v>
      </c>
      <c r="R787">
        <f t="shared" si="55"/>
        <v>2013</v>
      </c>
    </row>
    <row r="788" spans="1:18" ht="43.2" hidden="1" x14ac:dyDescent="0.55000000000000004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52"/>
        <v>40983.055949074071</v>
      </c>
      <c r="P788" t="str">
        <f t="shared" si="53"/>
        <v>music</v>
      </c>
      <c r="Q788" t="str">
        <f t="shared" si="54"/>
        <v>rock</v>
      </c>
      <c r="R788">
        <f t="shared" si="55"/>
        <v>2012</v>
      </c>
    </row>
    <row r="789" spans="1:18" ht="43.2" hidden="1" x14ac:dyDescent="0.55000000000000004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52"/>
        <v>41549.627615740741</v>
      </c>
      <c r="P789" t="str">
        <f t="shared" si="53"/>
        <v>music</v>
      </c>
      <c r="Q789" t="str">
        <f t="shared" si="54"/>
        <v>rock</v>
      </c>
      <c r="R789">
        <f t="shared" si="55"/>
        <v>2013</v>
      </c>
    </row>
    <row r="790" spans="1:18" ht="43.2" hidden="1" x14ac:dyDescent="0.55000000000000004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52"/>
        <v>41059.006805555553</v>
      </c>
      <c r="P790" t="str">
        <f t="shared" si="53"/>
        <v>music</v>
      </c>
      <c r="Q790" t="str">
        <f t="shared" si="54"/>
        <v>rock</v>
      </c>
      <c r="R790">
        <f t="shared" si="55"/>
        <v>2012</v>
      </c>
    </row>
    <row r="791" spans="1:18" ht="43.2" hidden="1" x14ac:dyDescent="0.55000000000000004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52"/>
        <v>41277.186111111114</v>
      </c>
      <c r="P791" t="str">
        <f t="shared" si="53"/>
        <v>music</v>
      </c>
      <c r="Q791" t="str">
        <f t="shared" si="54"/>
        <v>rock</v>
      </c>
      <c r="R791">
        <f t="shared" si="55"/>
        <v>2013</v>
      </c>
    </row>
    <row r="792" spans="1:18" ht="43.2" hidden="1" x14ac:dyDescent="0.55000000000000004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52"/>
        <v>41276.047905092593</v>
      </c>
      <c r="P792" t="str">
        <f t="shared" si="53"/>
        <v>music</v>
      </c>
      <c r="Q792" t="str">
        <f t="shared" si="54"/>
        <v>rock</v>
      </c>
      <c r="R792">
        <f t="shared" si="55"/>
        <v>2013</v>
      </c>
    </row>
    <row r="793" spans="1:18" ht="43.2" hidden="1" x14ac:dyDescent="0.55000000000000004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52"/>
        <v>41557.780624999999</v>
      </c>
      <c r="P793" t="str">
        <f t="shared" si="53"/>
        <v>music</v>
      </c>
      <c r="Q793" t="str">
        <f t="shared" si="54"/>
        <v>rock</v>
      </c>
      <c r="R793">
        <f t="shared" si="55"/>
        <v>2013</v>
      </c>
    </row>
    <row r="794" spans="1:18" ht="28.8" hidden="1" x14ac:dyDescent="0.55000000000000004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52"/>
        <v>41555.873645833337</v>
      </c>
      <c r="P794" t="str">
        <f t="shared" si="53"/>
        <v>music</v>
      </c>
      <c r="Q794" t="str">
        <f t="shared" si="54"/>
        <v>rock</v>
      </c>
      <c r="R794">
        <f t="shared" si="55"/>
        <v>2013</v>
      </c>
    </row>
    <row r="795" spans="1:18" ht="43.2" hidden="1" x14ac:dyDescent="0.55000000000000004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52"/>
        <v>41442.741249999999</v>
      </c>
      <c r="P795" t="str">
        <f t="shared" si="53"/>
        <v>music</v>
      </c>
      <c r="Q795" t="str">
        <f t="shared" si="54"/>
        <v>rock</v>
      </c>
      <c r="R795">
        <f t="shared" si="55"/>
        <v>2013</v>
      </c>
    </row>
    <row r="796" spans="1:18" ht="43.2" hidden="1" x14ac:dyDescent="0.55000000000000004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52"/>
        <v>40736.115011574075</v>
      </c>
      <c r="P796" t="str">
        <f t="shared" si="53"/>
        <v>music</v>
      </c>
      <c r="Q796" t="str">
        <f t="shared" si="54"/>
        <v>rock</v>
      </c>
      <c r="R796">
        <f t="shared" si="55"/>
        <v>2011</v>
      </c>
    </row>
    <row r="797" spans="1:18" ht="43.2" hidden="1" x14ac:dyDescent="0.55000000000000004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52"/>
        <v>40963.613032407404</v>
      </c>
      <c r="P797" t="str">
        <f t="shared" si="53"/>
        <v>music</v>
      </c>
      <c r="Q797" t="str">
        <f t="shared" si="54"/>
        <v>rock</v>
      </c>
      <c r="R797">
        <f t="shared" si="55"/>
        <v>2012</v>
      </c>
    </row>
    <row r="798" spans="1:18" ht="57.6" hidden="1" x14ac:dyDescent="0.55000000000000004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52"/>
        <v>41502.882928240739</v>
      </c>
      <c r="P798" t="str">
        <f t="shared" si="53"/>
        <v>music</v>
      </c>
      <c r="Q798" t="str">
        <f t="shared" si="54"/>
        <v>rock</v>
      </c>
      <c r="R798">
        <f t="shared" si="55"/>
        <v>2013</v>
      </c>
    </row>
    <row r="799" spans="1:18" ht="43.2" hidden="1" x14ac:dyDescent="0.55000000000000004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52"/>
        <v>40996.994074074071</v>
      </c>
      <c r="P799" t="str">
        <f t="shared" si="53"/>
        <v>music</v>
      </c>
      <c r="Q799" t="str">
        <f t="shared" si="54"/>
        <v>rock</v>
      </c>
      <c r="R799">
        <f t="shared" si="55"/>
        <v>2012</v>
      </c>
    </row>
    <row r="800" spans="1:18" ht="43.2" hidden="1" x14ac:dyDescent="0.55000000000000004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52"/>
        <v>41882.590127314819</v>
      </c>
      <c r="P800" t="str">
        <f t="shared" si="53"/>
        <v>music</v>
      </c>
      <c r="Q800" t="str">
        <f t="shared" si="54"/>
        <v>rock</v>
      </c>
      <c r="R800">
        <f t="shared" si="55"/>
        <v>2014</v>
      </c>
    </row>
    <row r="801" spans="1:18" ht="43.2" hidden="1" x14ac:dyDescent="0.55000000000000004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52"/>
        <v>40996.667199074072</v>
      </c>
      <c r="P801" t="str">
        <f t="shared" si="53"/>
        <v>music</v>
      </c>
      <c r="Q801" t="str">
        <f t="shared" si="54"/>
        <v>rock</v>
      </c>
      <c r="R801">
        <f t="shared" si="55"/>
        <v>2012</v>
      </c>
    </row>
    <row r="802" spans="1:18" ht="43.2" hidden="1" x14ac:dyDescent="0.55000000000000004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52"/>
        <v>41863.433495370373</v>
      </c>
      <c r="P802" t="str">
        <f t="shared" si="53"/>
        <v>music</v>
      </c>
      <c r="Q802" t="str">
        <f t="shared" si="54"/>
        <v>rock</v>
      </c>
      <c r="R802">
        <f t="shared" si="55"/>
        <v>2014</v>
      </c>
    </row>
    <row r="803" spans="1:18" ht="43.2" hidden="1" x14ac:dyDescent="0.55000000000000004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52"/>
        <v>40695.795370370368</v>
      </c>
      <c r="P803" t="str">
        <f t="shared" si="53"/>
        <v>music</v>
      </c>
      <c r="Q803" t="str">
        <f t="shared" si="54"/>
        <v>rock</v>
      </c>
      <c r="R803">
        <f t="shared" si="55"/>
        <v>2011</v>
      </c>
    </row>
    <row r="804" spans="1:18" ht="43.2" hidden="1" x14ac:dyDescent="0.55000000000000004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52"/>
        <v>41123.022268518522</v>
      </c>
      <c r="P804" t="str">
        <f t="shared" si="53"/>
        <v>music</v>
      </c>
      <c r="Q804" t="str">
        <f t="shared" si="54"/>
        <v>rock</v>
      </c>
      <c r="R804">
        <f t="shared" si="55"/>
        <v>2012</v>
      </c>
    </row>
    <row r="805" spans="1:18" ht="43.2" hidden="1" x14ac:dyDescent="0.55000000000000004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52"/>
        <v>40665.949976851851</v>
      </c>
      <c r="P805" t="str">
        <f t="shared" si="53"/>
        <v>music</v>
      </c>
      <c r="Q805" t="str">
        <f t="shared" si="54"/>
        <v>rock</v>
      </c>
      <c r="R805">
        <f t="shared" si="55"/>
        <v>2011</v>
      </c>
    </row>
    <row r="806" spans="1:18" ht="43.2" hidden="1" x14ac:dyDescent="0.55000000000000004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52"/>
        <v>40730.105625000004</v>
      </c>
      <c r="P806" t="str">
        <f t="shared" si="53"/>
        <v>music</v>
      </c>
      <c r="Q806" t="str">
        <f t="shared" si="54"/>
        <v>rock</v>
      </c>
      <c r="R806">
        <f t="shared" si="55"/>
        <v>2011</v>
      </c>
    </row>
    <row r="807" spans="1:18" ht="43.2" hidden="1" x14ac:dyDescent="0.55000000000000004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52"/>
        <v>40690.823055555556</v>
      </c>
      <c r="P807" t="str">
        <f t="shared" si="53"/>
        <v>music</v>
      </c>
      <c r="Q807" t="str">
        <f t="shared" si="54"/>
        <v>rock</v>
      </c>
      <c r="R807">
        <f t="shared" si="55"/>
        <v>2011</v>
      </c>
    </row>
    <row r="808" spans="1:18" hidden="1" x14ac:dyDescent="0.55000000000000004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52"/>
        <v>40763.691423611112</v>
      </c>
      <c r="P808" t="str">
        <f t="shared" si="53"/>
        <v>music</v>
      </c>
      <c r="Q808" t="str">
        <f t="shared" si="54"/>
        <v>rock</v>
      </c>
      <c r="R808">
        <f t="shared" si="55"/>
        <v>2011</v>
      </c>
    </row>
    <row r="809" spans="1:18" ht="28.8" hidden="1" x14ac:dyDescent="0.55000000000000004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52"/>
        <v>42759.628599537042</v>
      </c>
      <c r="P809" t="str">
        <f t="shared" si="53"/>
        <v>music</v>
      </c>
      <c r="Q809" t="str">
        <f t="shared" si="54"/>
        <v>rock</v>
      </c>
      <c r="R809">
        <f t="shared" si="55"/>
        <v>2017</v>
      </c>
    </row>
    <row r="810" spans="1:18" ht="43.2" hidden="1" x14ac:dyDescent="0.55000000000000004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52"/>
        <v>41962.100532407407</v>
      </c>
      <c r="P810" t="str">
        <f t="shared" si="53"/>
        <v>music</v>
      </c>
      <c r="Q810" t="str">
        <f t="shared" si="54"/>
        <v>rock</v>
      </c>
      <c r="R810">
        <f t="shared" si="55"/>
        <v>2014</v>
      </c>
    </row>
    <row r="811" spans="1:18" ht="43.2" hidden="1" x14ac:dyDescent="0.55000000000000004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52"/>
        <v>41628.833680555559</v>
      </c>
      <c r="P811" t="str">
        <f t="shared" si="53"/>
        <v>music</v>
      </c>
      <c r="Q811" t="str">
        <f t="shared" si="54"/>
        <v>rock</v>
      </c>
      <c r="R811">
        <f t="shared" si="55"/>
        <v>2013</v>
      </c>
    </row>
    <row r="812" spans="1:18" ht="43.2" hidden="1" x14ac:dyDescent="0.55000000000000004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52"/>
        <v>41123.056273148148</v>
      </c>
      <c r="P812" t="str">
        <f t="shared" si="53"/>
        <v>music</v>
      </c>
      <c r="Q812" t="str">
        <f t="shared" si="54"/>
        <v>rock</v>
      </c>
      <c r="R812">
        <f t="shared" si="55"/>
        <v>2012</v>
      </c>
    </row>
    <row r="813" spans="1:18" ht="28.8" hidden="1" x14ac:dyDescent="0.55000000000000004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52"/>
        <v>41443.643541666665</v>
      </c>
      <c r="P813" t="str">
        <f t="shared" si="53"/>
        <v>music</v>
      </c>
      <c r="Q813" t="str">
        <f t="shared" si="54"/>
        <v>rock</v>
      </c>
      <c r="R813">
        <f t="shared" si="55"/>
        <v>2013</v>
      </c>
    </row>
    <row r="814" spans="1:18" ht="43.2" hidden="1" x14ac:dyDescent="0.55000000000000004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52"/>
        <v>41282.017962962964</v>
      </c>
      <c r="P814" t="str">
        <f t="shared" si="53"/>
        <v>music</v>
      </c>
      <c r="Q814" t="str">
        <f t="shared" si="54"/>
        <v>rock</v>
      </c>
      <c r="R814">
        <f t="shared" si="55"/>
        <v>2013</v>
      </c>
    </row>
    <row r="815" spans="1:18" ht="28.8" hidden="1" x14ac:dyDescent="0.55000000000000004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52"/>
        <v>41080.960243055553</v>
      </c>
      <c r="P815" t="str">
        <f t="shared" si="53"/>
        <v>music</v>
      </c>
      <c r="Q815" t="str">
        <f t="shared" si="54"/>
        <v>rock</v>
      </c>
      <c r="R815">
        <f t="shared" si="55"/>
        <v>2012</v>
      </c>
    </row>
    <row r="816" spans="1:18" ht="43.2" hidden="1" x14ac:dyDescent="0.55000000000000004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52"/>
        <v>40679.743067129632</v>
      </c>
      <c r="P816" t="str">
        <f t="shared" si="53"/>
        <v>music</v>
      </c>
      <c r="Q816" t="str">
        <f t="shared" si="54"/>
        <v>rock</v>
      </c>
      <c r="R816">
        <f t="shared" si="55"/>
        <v>2011</v>
      </c>
    </row>
    <row r="817" spans="1:18" ht="28.8" hidden="1" x14ac:dyDescent="0.55000000000000004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52"/>
        <v>41914.917858796296</v>
      </c>
      <c r="P817" t="str">
        <f t="shared" si="53"/>
        <v>music</v>
      </c>
      <c r="Q817" t="str">
        <f t="shared" si="54"/>
        <v>rock</v>
      </c>
      <c r="R817">
        <f t="shared" si="55"/>
        <v>2014</v>
      </c>
    </row>
    <row r="818" spans="1:18" ht="28.8" hidden="1" x14ac:dyDescent="0.55000000000000004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52"/>
        <v>41341.870868055557</v>
      </c>
      <c r="P818" t="str">
        <f t="shared" si="53"/>
        <v>music</v>
      </c>
      <c r="Q818" t="str">
        <f t="shared" si="54"/>
        <v>rock</v>
      </c>
      <c r="R818">
        <f t="shared" si="55"/>
        <v>2013</v>
      </c>
    </row>
    <row r="819" spans="1:18" ht="43.2" hidden="1" x14ac:dyDescent="0.55000000000000004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52"/>
        <v>40925.599664351852</v>
      </c>
      <c r="P819" t="str">
        <f t="shared" si="53"/>
        <v>music</v>
      </c>
      <c r="Q819" t="str">
        <f t="shared" si="54"/>
        <v>rock</v>
      </c>
      <c r="R819">
        <f t="shared" si="55"/>
        <v>2012</v>
      </c>
    </row>
    <row r="820" spans="1:18" ht="43.2" hidden="1" x14ac:dyDescent="0.55000000000000004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52"/>
        <v>41120.882881944446</v>
      </c>
      <c r="P820" t="str">
        <f t="shared" si="53"/>
        <v>music</v>
      </c>
      <c r="Q820" t="str">
        <f t="shared" si="54"/>
        <v>rock</v>
      </c>
      <c r="R820">
        <f t="shared" si="55"/>
        <v>2012</v>
      </c>
    </row>
    <row r="821" spans="1:18" ht="28.8" hidden="1" x14ac:dyDescent="0.55000000000000004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52"/>
        <v>41619.998310185183</v>
      </c>
      <c r="P821" t="str">
        <f t="shared" si="53"/>
        <v>music</v>
      </c>
      <c r="Q821" t="str">
        <f t="shared" si="54"/>
        <v>rock</v>
      </c>
      <c r="R821">
        <f t="shared" si="55"/>
        <v>2013</v>
      </c>
    </row>
    <row r="822" spans="1:18" ht="43.2" hidden="1" x14ac:dyDescent="0.55000000000000004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52"/>
        <v>41768.841921296298</v>
      </c>
      <c r="P822" t="str">
        <f t="shared" si="53"/>
        <v>music</v>
      </c>
      <c r="Q822" t="str">
        <f t="shared" si="54"/>
        <v>rock</v>
      </c>
      <c r="R822">
        <f t="shared" si="55"/>
        <v>2014</v>
      </c>
    </row>
    <row r="823" spans="1:18" ht="43.2" hidden="1" x14ac:dyDescent="0.55000000000000004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52"/>
        <v>42093.922048611115</v>
      </c>
      <c r="P823" t="str">
        <f t="shared" si="53"/>
        <v>music</v>
      </c>
      <c r="Q823" t="str">
        <f t="shared" si="54"/>
        <v>rock</v>
      </c>
      <c r="R823">
        <f t="shared" si="55"/>
        <v>2015</v>
      </c>
    </row>
    <row r="824" spans="1:18" ht="28.8" hidden="1" x14ac:dyDescent="0.55000000000000004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52"/>
        <v>41157.947337962964</v>
      </c>
      <c r="P824" t="str">
        <f t="shared" si="53"/>
        <v>music</v>
      </c>
      <c r="Q824" t="str">
        <f t="shared" si="54"/>
        <v>rock</v>
      </c>
      <c r="R824">
        <f t="shared" si="55"/>
        <v>2012</v>
      </c>
    </row>
    <row r="825" spans="1:18" ht="43.2" hidden="1" x14ac:dyDescent="0.55000000000000004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52"/>
        <v>42055.972824074073</v>
      </c>
      <c r="P825" t="str">
        <f t="shared" si="53"/>
        <v>music</v>
      </c>
      <c r="Q825" t="str">
        <f t="shared" si="54"/>
        <v>rock</v>
      </c>
      <c r="R825">
        <f t="shared" si="55"/>
        <v>2015</v>
      </c>
    </row>
    <row r="826" spans="1:18" ht="43.2" hidden="1" x14ac:dyDescent="0.55000000000000004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52"/>
        <v>40250.242106481484</v>
      </c>
      <c r="P826" t="str">
        <f t="shared" si="53"/>
        <v>music</v>
      </c>
      <c r="Q826" t="str">
        <f t="shared" si="54"/>
        <v>rock</v>
      </c>
      <c r="R826">
        <f t="shared" si="55"/>
        <v>2010</v>
      </c>
    </row>
    <row r="827" spans="1:18" ht="28.8" hidden="1" x14ac:dyDescent="0.55000000000000004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52"/>
        <v>41186.306527777779</v>
      </c>
      <c r="P827" t="str">
        <f t="shared" si="53"/>
        <v>music</v>
      </c>
      <c r="Q827" t="str">
        <f t="shared" si="54"/>
        <v>rock</v>
      </c>
      <c r="R827">
        <f t="shared" si="55"/>
        <v>2012</v>
      </c>
    </row>
    <row r="828" spans="1:18" ht="43.2" hidden="1" x14ac:dyDescent="0.55000000000000004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52"/>
        <v>40973.038541666669</v>
      </c>
      <c r="P828" t="str">
        <f t="shared" si="53"/>
        <v>music</v>
      </c>
      <c r="Q828" t="str">
        <f t="shared" si="54"/>
        <v>rock</v>
      </c>
      <c r="R828">
        <f t="shared" si="55"/>
        <v>2012</v>
      </c>
    </row>
    <row r="829" spans="1:18" ht="43.2" hidden="1" x14ac:dyDescent="0.55000000000000004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52"/>
        <v>40927.473460648151</v>
      </c>
      <c r="P829" t="str">
        <f t="shared" si="53"/>
        <v>music</v>
      </c>
      <c r="Q829" t="str">
        <f t="shared" si="54"/>
        <v>rock</v>
      </c>
      <c r="R829">
        <f t="shared" si="55"/>
        <v>2012</v>
      </c>
    </row>
    <row r="830" spans="1:18" ht="43.2" hidden="1" x14ac:dyDescent="0.55000000000000004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52"/>
        <v>41073.050717592596</v>
      </c>
      <c r="P830" t="str">
        <f t="shared" si="53"/>
        <v>music</v>
      </c>
      <c r="Q830" t="str">
        <f t="shared" si="54"/>
        <v>rock</v>
      </c>
      <c r="R830">
        <f t="shared" si="55"/>
        <v>2012</v>
      </c>
    </row>
    <row r="831" spans="1:18" ht="43.2" hidden="1" x14ac:dyDescent="0.55000000000000004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52"/>
        <v>42504.801388888889</v>
      </c>
      <c r="P831" t="str">
        <f t="shared" si="53"/>
        <v>music</v>
      </c>
      <c r="Q831" t="str">
        <f t="shared" si="54"/>
        <v>rock</v>
      </c>
      <c r="R831">
        <f t="shared" si="55"/>
        <v>2016</v>
      </c>
    </row>
    <row r="832" spans="1:18" ht="43.2" hidden="1" x14ac:dyDescent="0.55000000000000004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52"/>
        <v>41325.525752314818</v>
      </c>
      <c r="P832" t="str">
        <f t="shared" si="53"/>
        <v>music</v>
      </c>
      <c r="Q832" t="str">
        <f t="shared" si="54"/>
        <v>rock</v>
      </c>
      <c r="R832">
        <f t="shared" si="55"/>
        <v>2013</v>
      </c>
    </row>
    <row r="833" spans="1:18" ht="28.8" hidden="1" x14ac:dyDescent="0.55000000000000004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52"/>
        <v>40996.646921296298</v>
      </c>
      <c r="P833" t="str">
        <f t="shared" si="53"/>
        <v>music</v>
      </c>
      <c r="Q833" t="str">
        <f t="shared" si="54"/>
        <v>rock</v>
      </c>
      <c r="R833">
        <f t="shared" si="55"/>
        <v>2012</v>
      </c>
    </row>
    <row r="834" spans="1:18" ht="43.2" hidden="1" x14ac:dyDescent="0.55000000000000004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si="52"/>
        <v>40869.675173611111</v>
      </c>
      <c r="P834" t="str">
        <f t="shared" si="53"/>
        <v>music</v>
      </c>
      <c r="Q834" t="str">
        <f t="shared" si="54"/>
        <v>rock</v>
      </c>
      <c r="R834">
        <f t="shared" si="55"/>
        <v>2011</v>
      </c>
    </row>
    <row r="835" spans="1:18" hidden="1" x14ac:dyDescent="0.55000000000000004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si="52"/>
        <v>41718.878182870372</v>
      </c>
      <c r="P835" t="str">
        <f t="shared" si="53"/>
        <v>music</v>
      </c>
      <c r="Q835" t="str">
        <f t="shared" si="54"/>
        <v>rock</v>
      </c>
      <c r="R835">
        <f t="shared" si="55"/>
        <v>2014</v>
      </c>
    </row>
    <row r="836" spans="1:18" ht="43.2" hidden="1" x14ac:dyDescent="0.55000000000000004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52"/>
        <v>41422.822824074072</v>
      </c>
      <c r="P836" t="str">
        <f t="shared" si="53"/>
        <v>music</v>
      </c>
      <c r="Q836" t="str">
        <f t="shared" si="54"/>
        <v>rock</v>
      </c>
      <c r="R836">
        <f t="shared" si="55"/>
        <v>2013</v>
      </c>
    </row>
    <row r="837" spans="1:18" ht="43.2" hidden="1" x14ac:dyDescent="0.55000000000000004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52"/>
        <v>41005.45784722222</v>
      </c>
      <c r="P837" t="str">
        <f t="shared" si="53"/>
        <v>music</v>
      </c>
      <c r="Q837" t="str">
        <f t="shared" si="54"/>
        <v>rock</v>
      </c>
      <c r="R837">
        <f t="shared" si="55"/>
        <v>2012</v>
      </c>
    </row>
    <row r="838" spans="1:18" hidden="1" x14ac:dyDescent="0.55000000000000004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52"/>
        <v>41524.056921296295</v>
      </c>
      <c r="P838" t="str">
        <f t="shared" si="53"/>
        <v>music</v>
      </c>
      <c r="Q838" t="str">
        <f t="shared" si="54"/>
        <v>rock</v>
      </c>
      <c r="R838">
        <f t="shared" si="55"/>
        <v>2013</v>
      </c>
    </row>
    <row r="839" spans="1:18" ht="28.8" hidden="1" x14ac:dyDescent="0.55000000000000004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52"/>
        <v>41730.998402777775</v>
      </c>
      <c r="P839" t="str">
        <f t="shared" si="53"/>
        <v>music</v>
      </c>
      <c r="Q839" t="str">
        <f t="shared" si="54"/>
        <v>rock</v>
      </c>
      <c r="R839">
        <f t="shared" si="55"/>
        <v>2014</v>
      </c>
    </row>
    <row r="840" spans="1:18" ht="43.2" hidden="1" x14ac:dyDescent="0.55000000000000004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52"/>
        <v>40895.897974537038</v>
      </c>
      <c r="P840" t="str">
        <f t="shared" si="53"/>
        <v>music</v>
      </c>
      <c r="Q840" t="str">
        <f t="shared" si="54"/>
        <v>rock</v>
      </c>
      <c r="R840">
        <f t="shared" si="55"/>
        <v>2011</v>
      </c>
    </row>
    <row r="841" spans="1:18" ht="43.2" hidden="1" x14ac:dyDescent="0.55000000000000004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52"/>
        <v>41144.763379629629</v>
      </c>
      <c r="P841" t="str">
        <f t="shared" si="53"/>
        <v>music</v>
      </c>
      <c r="Q841" t="str">
        <f t="shared" si="54"/>
        <v>rock</v>
      </c>
      <c r="R841">
        <f t="shared" si="55"/>
        <v>2012</v>
      </c>
    </row>
    <row r="842" spans="1:18" ht="43.2" hidden="1" x14ac:dyDescent="0.55000000000000004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ref="O842:O905" si="56">(((J842/60)/60)/24)+DATE(1970,1,1)</f>
        <v>42607.226701388892</v>
      </c>
      <c r="P842" t="str">
        <f t="shared" ref="P842:P905" si="57">LEFT(N842,SEARCH("/",N842)-1)</f>
        <v>music</v>
      </c>
      <c r="Q842" t="str">
        <f t="shared" ref="Q842:Q905" si="58">RIGHT(N842,LEN(N842)-SEARCH("/",N842))</f>
        <v>metal</v>
      </c>
      <c r="R842">
        <f t="shared" ref="R842:R905" si="59">YEAR(O842)</f>
        <v>2016</v>
      </c>
    </row>
    <row r="843" spans="1:18" ht="43.2" hidden="1" x14ac:dyDescent="0.55000000000000004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56"/>
        <v>41923.838692129626</v>
      </c>
      <c r="P843" t="str">
        <f t="shared" si="57"/>
        <v>music</v>
      </c>
      <c r="Q843" t="str">
        <f t="shared" si="58"/>
        <v>metal</v>
      </c>
      <c r="R843">
        <f t="shared" si="59"/>
        <v>2014</v>
      </c>
    </row>
    <row r="844" spans="1:18" ht="43.2" hidden="1" x14ac:dyDescent="0.55000000000000004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56"/>
        <v>41526.592395833337</v>
      </c>
      <c r="P844" t="str">
        <f t="shared" si="57"/>
        <v>music</v>
      </c>
      <c r="Q844" t="str">
        <f t="shared" si="58"/>
        <v>metal</v>
      </c>
      <c r="R844">
        <f t="shared" si="59"/>
        <v>2013</v>
      </c>
    </row>
    <row r="845" spans="1:18" ht="43.2" hidden="1" x14ac:dyDescent="0.55000000000000004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56"/>
        <v>42695.257870370369</v>
      </c>
      <c r="P845" t="str">
        <f t="shared" si="57"/>
        <v>music</v>
      </c>
      <c r="Q845" t="str">
        <f t="shared" si="58"/>
        <v>metal</v>
      </c>
      <c r="R845">
        <f t="shared" si="59"/>
        <v>2016</v>
      </c>
    </row>
    <row r="846" spans="1:18" ht="43.2" hidden="1" x14ac:dyDescent="0.55000000000000004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56"/>
        <v>41905.684629629628</v>
      </c>
      <c r="P846" t="str">
        <f t="shared" si="57"/>
        <v>music</v>
      </c>
      <c r="Q846" t="str">
        <f t="shared" si="58"/>
        <v>metal</v>
      </c>
      <c r="R846">
        <f t="shared" si="59"/>
        <v>2014</v>
      </c>
    </row>
    <row r="847" spans="1:18" ht="43.2" hidden="1" x14ac:dyDescent="0.55000000000000004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56"/>
        <v>42578.205972222218</v>
      </c>
      <c r="P847" t="str">
        <f t="shared" si="57"/>
        <v>music</v>
      </c>
      <c r="Q847" t="str">
        <f t="shared" si="58"/>
        <v>metal</v>
      </c>
      <c r="R847">
        <f t="shared" si="59"/>
        <v>2016</v>
      </c>
    </row>
    <row r="848" spans="1:18" ht="43.2" hidden="1" x14ac:dyDescent="0.55000000000000004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56"/>
        <v>41694.391840277778</v>
      </c>
      <c r="P848" t="str">
        <f t="shared" si="57"/>
        <v>music</v>
      </c>
      <c r="Q848" t="str">
        <f t="shared" si="58"/>
        <v>metal</v>
      </c>
      <c r="R848">
        <f t="shared" si="59"/>
        <v>2014</v>
      </c>
    </row>
    <row r="849" spans="1:18" ht="28.8" hidden="1" x14ac:dyDescent="0.55000000000000004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56"/>
        <v>42165.79833333334</v>
      </c>
      <c r="P849" t="str">
        <f t="shared" si="57"/>
        <v>music</v>
      </c>
      <c r="Q849" t="str">
        <f t="shared" si="58"/>
        <v>metal</v>
      </c>
      <c r="R849">
        <f t="shared" si="59"/>
        <v>2015</v>
      </c>
    </row>
    <row r="850" spans="1:18" ht="43.2" hidden="1" x14ac:dyDescent="0.55000000000000004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56"/>
        <v>42078.792048611111</v>
      </c>
      <c r="P850" t="str">
        <f t="shared" si="57"/>
        <v>music</v>
      </c>
      <c r="Q850" t="str">
        <f t="shared" si="58"/>
        <v>metal</v>
      </c>
      <c r="R850">
        <f t="shared" si="59"/>
        <v>2015</v>
      </c>
    </row>
    <row r="851" spans="1:18" ht="57.6" hidden="1" x14ac:dyDescent="0.55000000000000004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56"/>
        <v>42051.148888888885</v>
      </c>
      <c r="P851" t="str">
        <f t="shared" si="57"/>
        <v>music</v>
      </c>
      <c r="Q851" t="str">
        <f t="shared" si="58"/>
        <v>metal</v>
      </c>
      <c r="R851">
        <f t="shared" si="59"/>
        <v>2015</v>
      </c>
    </row>
    <row r="852" spans="1:18" ht="43.2" hidden="1" x14ac:dyDescent="0.55000000000000004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56"/>
        <v>42452.827743055561</v>
      </c>
      <c r="P852" t="str">
        <f t="shared" si="57"/>
        <v>music</v>
      </c>
      <c r="Q852" t="str">
        <f t="shared" si="58"/>
        <v>metal</v>
      </c>
      <c r="R852">
        <f t="shared" si="59"/>
        <v>2016</v>
      </c>
    </row>
    <row r="853" spans="1:18" ht="43.2" hidden="1" x14ac:dyDescent="0.55000000000000004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56"/>
        <v>42522.880243055552</v>
      </c>
      <c r="P853" t="str">
        <f t="shared" si="57"/>
        <v>music</v>
      </c>
      <c r="Q853" t="str">
        <f t="shared" si="58"/>
        <v>metal</v>
      </c>
      <c r="R853">
        <f t="shared" si="59"/>
        <v>2016</v>
      </c>
    </row>
    <row r="854" spans="1:18" ht="28.8" hidden="1" x14ac:dyDescent="0.55000000000000004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56"/>
        <v>42656.805497685185</v>
      </c>
      <c r="P854" t="str">
        <f t="shared" si="57"/>
        <v>music</v>
      </c>
      <c r="Q854" t="str">
        <f t="shared" si="58"/>
        <v>metal</v>
      </c>
      <c r="R854">
        <f t="shared" si="59"/>
        <v>2016</v>
      </c>
    </row>
    <row r="855" spans="1:18" ht="43.2" hidden="1" x14ac:dyDescent="0.55000000000000004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56"/>
        <v>42021.832280092596</v>
      </c>
      <c r="P855" t="str">
        <f t="shared" si="57"/>
        <v>music</v>
      </c>
      <c r="Q855" t="str">
        <f t="shared" si="58"/>
        <v>metal</v>
      </c>
      <c r="R855">
        <f t="shared" si="59"/>
        <v>2015</v>
      </c>
    </row>
    <row r="856" spans="1:18" ht="43.2" hidden="1" x14ac:dyDescent="0.55000000000000004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56"/>
        <v>42702.212337962963</v>
      </c>
      <c r="P856" t="str">
        <f t="shared" si="57"/>
        <v>music</v>
      </c>
      <c r="Q856" t="str">
        <f t="shared" si="58"/>
        <v>metal</v>
      </c>
      <c r="R856">
        <f t="shared" si="59"/>
        <v>2016</v>
      </c>
    </row>
    <row r="857" spans="1:18" ht="28.8" hidden="1" x14ac:dyDescent="0.55000000000000004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56"/>
        <v>42545.125196759262</v>
      </c>
      <c r="P857" t="str">
        <f t="shared" si="57"/>
        <v>music</v>
      </c>
      <c r="Q857" t="str">
        <f t="shared" si="58"/>
        <v>metal</v>
      </c>
      <c r="R857">
        <f t="shared" si="59"/>
        <v>2016</v>
      </c>
    </row>
    <row r="858" spans="1:18" ht="43.2" hidden="1" x14ac:dyDescent="0.55000000000000004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56"/>
        <v>42609.311990740738</v>
      </c>
      <c r="P858" t="str">
        <f t="shared" si="57"/>
        <v>music</v>
      </c>
      <c r="Q858" t="str">
        <f t="shared" si="58"/>
        <v>metal</v>
      </c>
      <c r="R858">
        <f t="shared" si="59"/>
        <v>2016</v>
      </c>
    </row>
    <row r="859" spans="1:18" ht="28.8" hidden="1" x14ac:dyDescent="0.55000000000000004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56"/>
        <v>42291.581377314811</v>
      </c>
      <c r="P859" t="str">
        <f t="shared" si="57"/>
        <v>music</v>
      </c>
      <c r="Q859" t="str">
        <f t="shared" si="58"/>
        <v>metal</v>
      </c>
      <c r="R859">
        <f t="shared" si="59"/>
        <v>2015</v>
      </c>
    </row>
    <row r="860" spans="1:18" ht="43.2" hidden="1" x14ac:dyDescent="0.55000000000000004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56"/>
        <v>42079.745578703703</v>
      </c>
      <c r="P860" t="str">
        <f t="shared" si="57"/>
        <v>music</v>
      </c>
      <c r="Q860" t="str">
        <f t="shared" si="58"/>
        <v>metal</v>
      </c>
      <c r="R860">
        <f t="shared" si="59"/>
        <v>2015</v>
      </c>
    </row>
    <row r="861" spans="1:18" ht="43.2" hidden="1" x14ac:dyDescent="0.55000000000000004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56"/>
        <v>42128.820231481484</v>
      </c>
      <c r="P861" t="str">
        <f t="shared" si="57"/>
        <v>music</v>
      </c>
      <c r="Q861" t="str">
        <f t="shared" si="58"/>
        <v>metal</v>
      </c>
      <c r="R861">
        <f t="shared" si="59"/>
        <v>2015</v>
      </c>
    </row>
    <row r="862" spans="1:18" ht="43.2" hidden="1" x14ac:dyDescent="0.55000000000000004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56"/>
        <v>41570.482789351852</v>
      </c>
      <c r="P862" t="str">
        <f t="shared" si="57"/>
        <v>music</v>
      </c>
      <c r="Q862" t="str">
        <f t="shared" si="58"/>
        <v>jazz</v>
      </c>
      <c r="R862">
        <f t="shared" si="59"/>
        <v>2013</v>
      </c>
    </row>
    <row r="863" spans="1:18" ht="43.2" hidden="1" x14ac:dyDescent="0.55000000000000004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56"/>
        <v>42599.965324074074</v>
      </c>
      <c r="P863" t="str">
        <f t="shared" si="57"/>
        <v>music</v>
      </c>
      <c r="Q863" t="str">
        <f t="shared" si="58"/>
        <v>jazz</v>
      </c>
      <c r="R863">
        <f t="shared" si="59"/>
        <v>2016</v>
      </c>
    </row>
    <row r="864" spans="1:18" ht="43.2" hidden="1" x14ac:dyDescent="0.55000000000000004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56"/>
        <v>41559.5549537037</v>
      </c>
      <c r="P864" t="str">
        <f t="shared" si="57"/>
        <v>music</v>
      </c>
      <c r="Q864" t="str">
        <f t="shared" si="58"/>
        <v>jazz</v>
      </c>
      <c r="R864">
        <f t="shared" si="59"/>
        <v>2013</v>
      </c>
    </row>
    <row r="865" spans="1:18" ht="43.2" hidden="1" x14ac:dyDescent="0.55000000000000004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56"/>
        <v>40921.117662037039</v>
      </c>
      <c r="P865" t="str">
        <f t="shared" si="57"/>
        <v>music</v>
      </c>
      <c r="Q865" t="str">
        <f t="shared" si="58"/>
        <v>jazz</v>
      </c>
      <c r="R865">
        <f t="shared" si="59"/>
        <v>2012</v>
      </c>
    </row>
    <row r="866" spans="1:18" ht="43.2" hidden="1" x14ac:dyDescent="0.55000000000000004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56"/>
        <v>41541.106921296298</v>
      </c>
      <c r="P866" t="str">
        <f t="shared" si="57"/>
        <v>music</v>
      </c>
      <c r="Q866" t="str">
        <f t="shared" si="58"/>
        <v>jazz</v>
      </c>
      <c r="R866">
        <f t="shared" si="59"/>
        <v>2013</v>
      </c>
    </row>
    <row r="867" spans="1:18" ht="43.2" hidden="1" x14ac:dyDescent="0.55000000000000004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56"/>
        <v>41230.77311342593</v>
      </c>
      <c r="P867" t="str">
        <f t="shared" si="57"/>
        <v>music</v>
      </c>
      <c r="Q867" t="str">
        <f t="shared" si="58"/>
        <v>jazz</v>
      </c>
      <c r="R867">
        <f t="shared" si="59"/>
        <v>2012</v>
      </c>
    </row>
    <row r="868" spans="1:18" ht="43.2" hidden="1" x14ac:dyDescent="0.55000000000000004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56"/>
        <v>42025.637939814813</v>
      </c>
      <c r="P868" t="str">
        <f t="shared" si="57"/>
        <v>music</v>
      </c>
      <c r="Q868" t="str">
        <f t="shared" si="58"/>
        <v>jazz</v>
      </c>
      <c r="R868">
        <f t="shared" si="59"/>
        <v>2015</v>
      </c>
    </row>
    <row r="869" spans="1:18" ht="43.2" hidden="1" x14ac:dyDescent="0.55000000000000004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56"/>
        <v>40088.105393518519</v>
      </c>
      <c r="P869" t="str">
        <f t="shared" si="57"/>
        <v>music</v>
      </c>
      <c r="Q869" t="str">
        <f t="shared" si="58"/>
        <v>jazz</v>
      </c>
      <c r="R869">
        <f t="shared" si="59"/>
        <v>2009</v>
      </c>
    </row>
    <row r="870" spans="1:18" ht="57.6" hidden="1" x14ac:dyDescent="0.55000000000000004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56"/>
        <v>41616.027754629627</v>
      </c>
      <c r="P870" t="str">
        <f t="shared" si="57"/>
        <v>music</v>
      </c>
      <c r="Q870" t="str">
        <f t="shared" si="58"/>
        <v>jazz</v>
      </c>
      <c r="R870">
        <f t="shared" si="59"/>
        <v>2013</v>
      </c>
    </row>
    <row r="871" spans="1:18" ht="57.6" hidden="1" x14ac:dyDescent="0.55000000000000004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56"/>
        <v>41342.845567129632</v>
      </c>
      <c r="P871" t="str">
        <f t="shared" si="57"/>
        <v>music</v>
      </c>
      <c r="Q871" t="str">
        <f t="shared" si="58"/>
        <v>jazz</v>
      </c>
      <c r="R871">
        <f t="shared" si="59"/>
        <v>2013</v>
      </c>
    </row>
    <row r="872" spans="1:18" ht="43.2" hidden="1" x14ac:dyDescent="0.55000000000000004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56"/>
        <v>41488.022256944445</v>
      </c>
      <c r="P872" t="str">
        <f t="shared" si="57"/>
        <v>music</v>
      </c>
      <c r="Q872" t="str">
        <f t="shared" si="58"/>
        <v>jazz</v>
      </c>
      <c r="R872">
        <f t="shared" si="59"/>
        <v>2013</v>
      </c>
    </row>
    <row r="873" spans="1:18" ht="43.2" hidden="1" x14ac:dyDescent="0.55000000000000004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56"/>
        <v>41577.561284722222</v>
      </c>
      <c r="P873" t="str">
        <f t="shared" si="57"/>
        <v>music</v>
      </c>
      <c r="Q873" t="str">
        <f t="shared" si="58"/>
        <v>jazz</v>
      </c>
      <c r="R873">
        <f t="shared" si="59"/>
        <v>2013</v>
      </c>
    </row>
    <row r="874" spans="1:18" ht="43.2" hidden="1" x14ac:dyDescent="0.55000000000000004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56"/>
        <v>40567.825543981482</v>
      </c>
      <c r="P874" t="str">
        <f t="shared" si="57"/>
        <v>music</v>
      </c>
      <c r="Q874" t="str">
        <f t="shared" si="58"/>
        <v>jazz</v>
      </c>
      <c r="R874">
        <f t="shared" si="59"/>
        <v>2011</v>
      </c>
    </row>
    <row r="875" spans="1:18" ht="28.8" hidden="1" x14ac:dyDescent="0.55000000000000004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56"/>
        <v>41184.167129629634</v>
      </c>
      <c r="P875" t="str">
        <f t="shared" si="57"/>
        <v>music</v>
      </c>
      <c r="Q875" t="str">
        <f t="shared" si="58"/>
        <v>jazz</v>
      </c>
      <c r="R875">
        <f t="shared" si="59"/>
        <v>2012</v>
      </c>
    </row>
    <row r="876" spans="1:18" ht="43.2" hidden="1" x14ac:dyDescent="0.55000000000000004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56"/>
        <v>41368.583726851852</v>
      </c>
      <c r="P876" t="str">
        <f t="shared" si="57"/>
        <v>music</v>
      </c>
      <c r="Q876" t="str">
        <f t="shared" si="58"/>
        <v>jazz</v>
      </c>
      <c r="R876">
        <f t="shared" si="59"/>
        <v>2013</v>
      </c>
    </row>
    <row r="877" spans="1:18" ht="57.6" hidden="1" x14ac:dyDescent="0.55000000000000004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56"/>
        <v>42248.723738425921</v>
      </c>
      <c r="P877" t="str">
        <f t="shared" si="57"/>
        <v>music</v>
      </c>
      <c r="Q877" t="str">
        <f t="shared" si="58"/>
        <v>jazz</v>
      </c>
      <c r="R877">
        <f t="shared" si="59"/>
        <v>2015</v>
      </c>
    </row>
    <row r="878" spans="1:18" ht="28.8" hidden="1" x14ac:dyDescent="0.55000000000000004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56"/>
        <v>41276.496840277774</v>
      </c>
      <c r="P878" t="str">
        <f t="shared" si="57"/>
        <v>music</v>
      </c>
      <c r="Q878" t="str">
        <f t="shared" si="58"/>
        <v>jazz</v>
      </c>
      <c r="R878">
        <f t="shared" si="59"/>
        <v>2013</v>
      </c>
    </row>
    <row r="879" spans="1:18" ht="43.2" hidden="1" x14ac:dyDescent="0.55000000000000004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56"/>
        <v>41597.788888888892</v>
      </c>
      <c r="P879" t="str">
        <f t="shared" si="57"/>
        <v>music</v>
      </c>
      <c r="Q879" t="str">
        <f t="shared" si="58"/>
        <v>jazz</v>
      </c>
      <c r="R879">
        <f t="shared" si="59"/>
        <v>2013</v>
      </c>
    </row>
    <row r="880" spans="1:18" ht="43.2" hidden="1" x14ac:dyDescent="0.55000000000000004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56"/>
        <v>40505.232916666668</v>
      </c>
      <c r="P880" t="str">
        <f t="shared" si="57"/>
        <v>music</v>
      </c>
      <c r="Q880" t="str">
        <f t="shared" si="58"/>
        <v>jazz</v>
      </c>
      <c r="R880">
        <f t="shared" si="59"/>
        <v>2010</v>
      </c>
    </row>
    <row r="881" spans="1:18" ht="43.2" hidden="1" x14ac:dyDescent="0.55000000000000004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56"/>
        <v>41037.829918981479</v>
      </c>
      <c r="P881" t="str">
        <f t="shared" si="57"/>
        <v>music</v>
      </c>
      <c r="Q881" t="str">
        <f t="shared" si="58"/>
        <v>jazz</v>
      </c>
      <c r="R881">
        <f t="shared" si="59"/>
        <v>2012</v>
      </c>
    </row>
    <row r="882" spans="1:18" ht="43.2" hidden="1" x14ac:dyDescent="0.55000000000000004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56"/>
        <v>41179.32104166667</v>
      </c>
      <c r="P882" t="str">
        <f t="shared" si="57"/>
        <v>music</v>
      </c>
      <c r="Q882" t="str">
        <f t="shared" si="58"/>
        <v>indie rock</v>
      </c>
      <c r="R882">
        <f t="shared" si="59"/>
        <v>2012</v>
      </c>
    </row>
    <row r="883" spans="1:18" ht="43.2" hidden="1" x14ac:dyDescent="0.55000000000000004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56"/>
        <v>40877.25099537037</v>
      </c>
      <c r="P883" t="str">
        <f t="shared" si="57"/>
        <v>music</v>
      </c>
      <c r="Q883" t="str">
        <f t="shared" si="58"/>
        <v>indie rock</v>
      </c>
      <c r="R883">
        <f t="shared" si="59"/>
        <v>2011</v>
      </c>
    </row>
    <row r="884" spans="1:18" ht="43.2" hidden="1" x14ac:dyDescent="0.55000000000000004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56"/>
        <v>40759.860532407409</v>
      </c>
      <c r="P884" t="str">
        <f t="shared" si="57"/>
        <v>music</v>
      </c>
      <c r="Q884" t="str">
        <f t="shared" si="58"/>
        <v>indie rock</v>
      </c>
      <c r="R884">
        <f t="shared" si="59"/>
        <v>2011</v>
      </c>
    </row>
    <row r="885" spans="1:18" ht="43.2" hidden="1" x14ac:dyDescent="0.55000000000000004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56"/>
        <v>42371.935590277775</v>
      </c>
      <c r="P885" t="str">
        <f t="shared" si="57"/>
        <v>music</v>
      </c>
      <c r="Q885" t="str">
        <f t="shared" si="58"/>
        <v>indie rock</v>
      </c>
      <c r="R885">
        <f t="shared" si="59"/>
        <v>2016</v>
      </c>
    </row>
    <row r="886" spans="1:18" ht="43.2" hidden="1" x14ac:dyDescent="0.55000000000000004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56"/>
        <v>40981.802615740737</v>
      </c>
      <c r="P886" t="str">
        <f t="shared" si="57"/>
        <v>music</v>
      </c>
      <c r="Q886" t="str">
        <f t="shared" si="58"/>
        <v>indie rock</v>
      </c>
      <c r="R886">
        <f t="shared" si="59"/>
        <v>2012</v>
      </c>
    </row>
    <row r="887" spans="1:18" ht="43.2" hidden="1" x14ac:dyDescent="0.55000000000000004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56"/>
        <v>42713.941099537042</v>
      </c>
      <c r="P887" t="str">
        <f t="shared" si="57"/>
        <v>music</v>
      </c>
      <c r="Q887" t="str">
        <f t="shared" si="58"/>
        <v>indie rock</v>
      </c>
      <c r="R887">
        <f t="shared" si="59"/>
        <v>2016</v>
      </c>
    </row>
    <row r="888" spans="1:18" ht="43.2" hidden="1" x14ac:dyDescent="0.55000000000000004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56"/>
        <v>42603.870520833334</v>
      </c>
      <c r="P888" t="str">
        <f t="shared" si="57"/>
        <v>music</v>
      </c>
      <c r="Q888" t="str">
        <f t="shared" si="58"/>
        <v>indie rock</v>
      </c>
      <c r="R888">
        <f t="shared" si="59"/>
        <v>2016</v>
      </c>
    </row>
    <row r="889" spans="1:18" ht="43.2" hidden="1" x14ac:dyDescent="0.55000000000000004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56"/>
        <v>41026.958969907406</v>
      </c>
      <c r="P889" t="str">
        <f t="shared" si="57"/>
        <v>music</v>
      </c>
      <c r="Q889" t="str">
        <f t="shared" si="58"/>
        <v>indie rock</v>
      </c>
      <c r="R889">
        <f t="shared" si="59"/>
        <v>2012</v>
      </c>
    </row>
    <row r="890" spans="1:18" ht="57.6" hidden="1" x14ac:dyDescent="0.55000000000000004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56"/>
        <v>40751.753298611111</v>
      </c>
      <c r="P890" t="str">
        <f t="shared" si="57"/>
        <v>music</v>
      </c>
      <c r="Q890" t="str">
        <f t="shared" si="58"/>
        <v>indie rock</v>
      </c>
      <c r="R890">
        <f t="shared" si="59"/>
        <v>2011</v>
      </c>
    </row>
    <row r="891" spans="1:18" ht="43.2" hidden="1" x14ac:dyDescent="0.55000000000000004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56"/>
        <v>41887.784062500003</v>
      </c>
      <c r="P891" t="str">
        <f t="shared" si="57"/>
        <v>music</v>
      </c>
      <c r="Q891" t="str">
        <f t="shared" si="58"/>
        <v>indie rock</v>
      </c>
      <c r="R891">
        <f t="shared" si="59"/>
        <v>2014</v>
      </c>
    </row>
    <row r="892" spans="1:18" ht="43.2" hidden="1" x14ac:dyDescent="0.55000000000000004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56"/>
        <v>41569.698831018519</v>
      </c>
      <c r="P892" t="str">
        <f t="shared" si="57"/>
        <v>music</v>
      </c>
      <c r="Q892" t="str">
        <f t="shared" si="58"/>
        <v>indie rock</v>
      </c>
      <c r="R892">
        <f t="shared" si="59"/>
        <v>2013</v>
      </c>
    </row>
    <row r="893" spans="1:18" ht="43.2" hidden="1" x14ac:dyDescent="0.55000000000000004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56"/>
        <v>41842.031597222223</v>
      </c>
      <c r="P893" t="str">
        <f t="shared" si="57"/>
        <v>music</v>
      </c>
      <c r="Q893" t="str">
        <f t="shared" si="58"/>
        <v>indie rock</v>
      </c>
      <c r="R893">
        <f t="shared" si="59"/>
        <v>2014</v>
      </c>
    </row>
    <row r="894" spans="1:18" ht="43.2" hidden="1" x14ac:dyDescent="0.55000000000000004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56"/>
        <v>40304.20003472222</v>
      </c>
      <c r="P894" t="str">
        <f t="shared" si="57"/>
        <v>music</v>
      </c>
      <c r="Q894" t="str">
        <f t="shared" si="58"/>
        <v>indie rock</v>
      </c>
      <c r="R894">
        <f t="shared" si="59"/>
        <v>2010</v>
      </c>
    </row>
    <row r="895" spans="1:18" ht="43.2" hidden="1" x14ac:dyDescent="0.55000000000000004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56"/>
        <v>42065.897719907407</v>
      </c>
      <c r="P895" t="str">
        <f t="shared" si="57"/>
        <v>music</v>
      </c>
      <c r="Q895" t="str">
        <f t="shared" si="58"/>
        <v>indie rock</v>
      </c>
      <c r="R895">
        <f t="shared" si="59"/>
        <v>2015</v>
      </c>
    </row>
    <row r="896" spans="1:18" ht="43.2" hidden="1" x14ac:dyDescent="0.55000000000000004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56"/>
        <v>42496.981597222228</v>
      </c>
      <c r="P896" t="str">
        <f t="shared" si="57"/>
        <v>music</v>
      </c>
      <c r="Q896" t="str">
        <f t="shared" si="58"/>
        <v>indie rock</v>
      </c>
      <c r="R896">
        <f t="shared" si="59"/>
        <v>2016</v>
      </c>
    </row>
    <row r="897" spans="1:18" ht="43.2" hidden="1" x14ac:dyDescent="0.55000000000000004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56"/>
        <v>40431.127650462964</v>
      </c>
      <c r="P897" t="str">
        <f t="shared" si="57"/>
        <v>music</v>
      </c>
      <c r="Q897" t="str">
        <f t="shared" si="58"/>
        <v>indie rock</v>
      </c>
      <c r="R897">
        <f t="shared" si="59"/>
        <v>2010</v>
      </c>
    </row>
    <row r="898" spans="1:18" ht="43.2" hidden="1" x14ac:dyDescent="0.55000000000000004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si="56"/>
        <v>42218.872986111113</v>
      </c>
      <c r="P898" t="str">
        <f t="shared" si="57"/>
        <v>music</v>
      </c>
      <c r="Q898" t="str">
        <f t="shared" si="58"/>
        <v>indie rock</v>
      </c>
      <c r="R898">
        <f t="shared" si="59"/>
        <v>2015</v>
      </c>
    </row>
    <row r="899" spans="1:18" ht="43.2" hidden="1" x14ac:dyDescent="0.55000000000000004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si="56"/>
        <v>41211.688750000001</v>
      </c>
      <c r="P899" t="str">
        <f t="shared" si="57"/>
        <v>music</v>
      </c>
      <c r="Q899" t="str">
        <f t="shared" si="58"/>
        <v>indie rock</v>
      </c>
      <c r="R899">
        <f t="shared" si="59"/>
        <v>2012</v>
      </c>
    </row>
    <row r="900" spans="1:18" ht="43.2" hidden="1" x14ac:dyDescent="0.55000000000000004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56"/>
        <v>40878.758217592593</v>
      </c>
      <c r="P900" t="str">
        <f t="shared" si="57"/>
        <v>music</v>
      </c>
      <c r="Q900" t="str">
        <f t="shared" si="58"/>
        <v>indie rock</v>
      </c>
      <c r="R900">
        <f t="shared" si="59"/>
        <v>2011</v>
      </c>
    </row>
    <row r="901" spans="1:18" ht="43.2" hidden="1" x14ac:dyDescent="0.55000000000000004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56"/>
        <v>40646.099097222221</v>
      </c>
      <c r="P901" t="str">
        <f t="shared" si="57"/>
        <v>music</v>
      </c>
      <c r="Q901" t="str">
        <f t="shared" si="58"/>
        <v>indie rock</v>
      </c>
      <c r="R901">
        <f t="shared" si="59"/>
        <v>2011</v>
      </c>
    </row>
    <row r="902" spans="1:18" ht="28.8" hidden="1" x14ac:dyDescent="0.55000000000000004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56"/>
        <v>42429.84956018519</v>
      </c>
      <c r="P902" t="str">
        <f t="shared" si="57"/>
        <v>music</v>
      </c>
      <c r="Q902" t="str">
        <f t="shared" si="58"/>
        <v>jazz</v>
      </c>
      <c r="R902">
        <f t="shared" si="59"/>
        <v>2016</v>
      </c>
    </row>
    <row r="903" spans="1:18" ht="57.6" hidden="1" x14ac:dyDescent="0.55000000000000004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56"/>
        <v>40291.81150462963</v>
      </c>
      <c r="P903" t="str">
        <f t="shared" si="57"/>
        <v>music</v>
      </c>
      <c r="Q903" t="str">
        <f t="shared" si="58"/>
        <v>jazz</v>
      </c>
      <c r="R903">
        <f t="shared" si="59"/>
        <v>2010</v>
      </c>
    </row>
    <row r="904" spans="1:18" ht="57.6" hidden="1" x14ac:dyDescent="0.55000000000000004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56"/>
        <v>41829.965532407405</v>
      </c>
      <c r="P904" t="str">
        <f t="shared" si="57"/>
        <v>music</v>
      </c>
      <c r="Q904" t="str">
        <f t="shared" si="58"/>
        <v>jazz</v>
      </c>
      <c r="R904">
        <f t="shared" si="59"/>
        <v>2014</v>
      </c>
    </row>
    <row r="905" spans="1:18" ht="43.2" hidden="1" x14ac:dyDescent="0.55000000000000004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56"/>
        <v>41149.796064814815</v>
      </c>
      <c r="P905" t="str">
        <f t="shared" si="57"/>
        <v>music</v>
      </c>
      <c r="Q905" t="str">
        <f t="shared" si="58"/>
        <v>jazz</v>
      </c>
      <c r="R905">
        <f t="shared" si="59"/>
        <v>2012</v>
      </c>
    </row>
    <row r="906" spans="1:18" ht="43.2" hidden="1" x14ac:dyDescent="0.55000000000000004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ref="O906:O969" si="60">(((J906/60)/60)/24)+DATE(1970,1,1)</f>
        <v>42342.080289351856</v>
      </c>
      <c r="P906" t="str">
        <f t="shared" ref="P906:P969" si="61">LEFT(N906,SEARCH("/",N906)-1)</f>
        <v>music</v>
      </c>
      <c r="Q906" t="str">
        <f t="shared" ref="Q906:Q969" si="62">RIGHT(N906,LEN(N906)-SEARCH("/",N906))</f>
        <v>jazz</v>
      </c>
      <c r="R906">
        <f t="shared" ref="R906:R969" si="63">YEAR(O906)</f>
        <v>2015</v>
      </c>
    </row>
    <row r="907" spans="1:18" ht="43.2" hidden="1" x14ac:dyDescent="0.55000000000000004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60"/>
        <v>40507.239884259259</v>
      </c>
      <c r="P907" t="str">
        <f t="shared" si="61"/>
        <v>music</v>
      </c>
      <c r="Q907" t="str">
        <f t="shared" si="62"/>
        <v>jazz</v>
      </c>
      <c r="R907">
        <f t="shared" si="63"/>
        <v>2010</v>
      </c>
    </row>
    <row r="908" spans="1:18" ht="28.8" hidden="1" x14ac:dyDescent="0.55000000000000004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60"/>
        <v>41681.189699074072</v>
      </c>
      <c r="P908" t="str">
        <f t="shared" si="61"/>
        <v>music</v>
      </c>
      <c r="Q908" t="str">
        <f t="shared" si="62"/>
        <v>jazz</v>
      </c>
      <c r="R908">
        <f t="shared" si="63"/>
        <v>2014</v>
      </c>
    </row>
    <row r="909" spans="1:18" ht="28.8" hidden="1" x14ac:dyDescent="0.55000000000000004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60"/>
        <v>40767.192395833335</v>
      </c>
      <c r="P909" t="str">
        <f t="shared" si="61"/>
        <v>music</v>
      </c>
      <c r="Q909" t="str">
        <f t="shared" si="62"/>
        <v>jazz</v>
      </c>
      <c r="R909">
        <f t="shared" si="63"/>
        <v>2011</v>
      </c>
    </row>
    <row r="910" spans="1:18" ht="43.2" hidden="1" x14ac:dyDescent="0.55000000000000004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60"/>
        <v>40340.801562499997</v>
      </c>
      <c r="P910" t="str">
        <f t="shared" si="61"/>
        <v>music</v>
      </c>
      <c r="Q910" t="str">
        <f t="shared" si="62"/>
        <v>jazz</v>
      </c>
      <c r="R910">
        <f t="shared" si="63"/>
        <v>2010</v>
      </c>
    </row>
    <row r="911" spans="1:18" ht="57.6" hidden="1" x14ac:dyDescent="0.55000000000000004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60"/>
        <v>41081.69027777778</v>
      </c>
      <c r="P911" t="str">
        <f t="shared" si="61"/>
        <v>music</v>
      </c>
      <c r="Q911" t="str">
        <f t="shared" si="62"/>
        <v>jazz</v>
      </c>
      <c r="R911">
        <f t="shared" si="63"/>
        <v>2012</v>
      </c>
    </row>
    <row r="912" spans="1:18" ht="43.2" hidden="1" x14ac:dyDescent="0.55000000000000004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60"/>
        <v>42737.545358796298</v>
      </c>
      <c r="P912" t="str">
        <f t="shared" si="61"/>
        <v>music</v>
      </c>
      <c r="Q912" t="str">
        <f t="shared" si="62"/>
        <v>jazz</v>
      </c>
      <c r="R912">
        <f t="shared" si="63"/>
        <v>2017</v>
      </c>
    </row>
    <row r="913" spans="1:18" ht="43.2" hidden="1" x14ac:dyDescent="0.55000000000000004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60"/>
        <v>41642.005150462966</v>
      </c>
      <c r="P913" t="str">
        <f t="shared" si="61"/>
        <v>music</v>
      </c>
      <c r="Q913" t="str">
        <f t="shared" si="62"/>
        <v>jazz</v>
      </c>
      <c r="R913">
        <f t="shared" si="63"/>
        <v>2014</v>
      </c>
    </row>
    <row r="914" spans="1:18" ht="43.2" hidden="1" x14ac:dyDescent="0.55000000000000004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60"/>
        <v>41194.109340277777</v>
      </c>
      <c r="P914" t="str">
        <f t="shared" si="61"/>
        <v>music</v>
      </c>
      <c r="Q914" t="str">
        <f t="shared" si="62"/>
        <v>jazz</v>
      </c>
      <c r="R914">
        <f t="shared" si="63"/>
        <v>2012</v>
      </c>
    </row>
    <row r="915" spans="1:18" ht="43.2" hidden="1" x14ac:dyDescent="0.55000000000000004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60"/>
        <v>41004.139108796298</v>
      </c>
      <c r="P915" t="str">
        <f t="shared" si="61"/>
        <v>music</v>
      </c>
      <c r="Q915" t="str">
        <f t="shared" si="62"/>
        <v>jazz</v>
      </c>
      <c r="R915">
        <f t="shared" si="63"/>
        <v>2012</v>
      </c>
    </row>
    <row r="916" spans="1:18" ht="43.2" hidden="1" x14ac:dyDescent="0.55000000000000004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60"/>
        <v>41116.763275462967</v>
      </c>
      <c r="P916" t="str">
        <f t="shared" si="61"/>
        <v>music</v>
      </c>
      <c r="Q916" t="str">
        <f t="shared" si="62"/>
        <v>jazz</v>
      </c>
      <c r="R916">
        <f t="shared" si="63"/>
        <v>2012</v>
      </c>
    </row>
    <row r="917" spans="1:18" ht="43.2" hidden="1" x14ac:dyDescent="0.55000000000000004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60"/>
        <v>40937.679560185185</v>
      </c>
      <c r="P917" t="str">
        <f t="shared" si="61"/>
        <v>music</v>
      </c>
      <c r="Q917" t="str">
        <f t="shared" si="62"/>
        <v>jazz</v>
      </c>
      <c r="R917">
        <f t="shared" si="63"/>
        <v>2012</v>
      </c>
    </row>
    <row r="918" spans="1:18" ht="43.2" hidden="1" x14ac:dyDescent="0.55000000000000004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60"/>
        <v>40434.853402777779</v>
      </c>
      <c r="P918" t="str">
        <f t="shared" si="61"/>
        <v>music</v>
      </c>
      <c r="Q918" t="str">
        <f t="shared" si="62"/>
        <v>jazz</v>
      </c>
      <c r="R918">
        <f t="shared" si="63"/>
        <v>2010</v>
      </c>
    </row>
    <row r="919" spans="1:18" ht="43.2" hidden="1" x14ac:dyDescent="0.55000000000000004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60"/>
        <v>41802.94363425926</v>
      </c>
      <c r="P919" t="str">
        <f t="shared" si="61"/>
        <v>music</v>
      </c>
      <c r="Q919" t="str">
        <f t="shared" si="62"/>
        <v>jazz</v>
      </c>
      <c r="R919">
        <f t="shared" si="63"/>
        <v>2014</v>
      </c>
    </row>
    <row r="920" spans="1:18" ht="43.2" hidden="1" x14ac:dyDescent="0.55000000000000004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60"/>
        <v>41944.916215277779</v>
      </c>
      <c r="P920" t="str">
        <f t="shared" si="61"/>
        <v>music</v>
      </c>
      <c r="Q920" t="str">
        <f t="shared" si="62"/>
        <v>jazz</v>
      </c>
      <c r="R920">
        <f t="shared" si="63"/>
        <v>2014</v>
      </c>
    </row>
    <row r="921" spans="1:18" hidden="1" x14ac:dyDescent="0.55000000000000004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60"/>
        <v>41227.641724537039</v>
      </c>
      <c r="P921" t="str">
        <f t="shared" si="61"/>
        <v>music</v>
      </c>
      <c r="Q921" t="str">
        <f t="shared" si="62"/>
        <v>jazz</v>
      </c>
      <c r="R921">
        <f t="shared" si="63"/>
        <v>2012</v>
      </c>
    </row>
    <row r="922" spans="1:18" ht="43.2" hidden="1" x14ac:dyDescent="0.55000000000000004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60"/>
        <v>41562.67155092593</v>
      </c>
      <c r="P922" t="str">
        <f t="shared" si="61"/>
        <v>music</v>
      </c>
      <c r="Q922" t="str">
        <f t="shared" si="62"/>
        <v>jazz</v>
      </c>
      <c r="R922">
        <f t="shared" si="63"/>
        <v>2013</v>
      </c>
    </row>
    <row r="923" spans="1:18" ht="43.2" hidden="1" x14ac:dyDescent="0.55000000000000004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60"/>
        <v>40847.171018518515</v>
      </c>
      <c r="P923" t="str">
        <f t="shared" si="61"/>
        <v>music</v>
      </c>
      <c r="Q923" t="str">
        <f t="shared" si="62"/>
        <v>jazz</v>
      </c>
      <c r="R923">
        <f t="shared" si="63"/>
        <v>2011</v>
      </c>
    </row>
    <row r="924" spans="1:18" ht="43.2" hidden="1" x14ac:dyDescent="0.55000000000000004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60"/>
        <v>41878.530011574076</v>
      </c>
      <c r="P924" t="str">
        <f t="shared" si="61"/>
        <v>music</v>
      </c>
      <c r="Q924" t="str">
        <f t="shared" si="62"/>
        <v>jazz</v>
      </c>
      <c r="R924">
        <f t="shared" si="63"/>
        <v>2014</v>
      </c>
    </row>
    <row r="925" spans="1:18" ht="43.2" hidden="1" x14ac:dyDescent="0.55000000000000004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60"/>
        <v>41934.959756944445</v>
      </c>
      <c r="P925" t="str">
        <f t="shared" si="61"/>
        <v>music</v>
      </c>
      <c r="Q925" t="str">
        <f t="shared" si="62"/>
        <v>jazz</v>
      </c>
      <c r="R925">
        <f t="shared" si="63"/>
        <v>2014</v>
      </c>
    </row>
    <row r="926" spans="1:18" ht="43.2" hidden="1" x14ac:dyDescent="0.55000000000000004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60"/>
        <v>41288.942928240744</v>
      </c>
      <c r="P926" t="str">
        <f t="shared" si="61"/>
        <v>music</v>
      </c>
      <c r="Q926" t="str">
        <f t="shared" si="62"/>
        <v>jazz</v>
      </c>
      <c r="R926">
        <f t="shared" si="63"/>
        <v>2013</v>
      </c>
    </row>
    <row r="927" spans="1:18" ht="43.2" hidden="1" x14ac:dyDescent="0.55000000000000004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60"/>
        <v>41575.880914351852</v>
      </c>
      <c r="P927" t="str">
        <f t="shared" si="61"/>
        <v>music</v>
      </c>
      <c r="Q927" t="str">
        <f t="shared" si="62"/>
        <v>jazz</v>
      </c>
      <c r="R927">
        <f t="shared" si="63"/>
        <v>2013</v>
      </c>
    </row>
    <row r="928" spans="1:18" ht="57.6" hidden="1" x14ac:dyDescent="0.55000000000000004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60"/>
        <v>40338.02002314815</v>
      </c>
      <c r="P928" t="str">
        <f t="shared" si="61"/>
        <v>music</v>
      </c>
      <c r="Q928" t="str">
        <f t="shared" si="62"/>
        <v>jazz</v>
      </c>
      <c r="R928">
        <f t="shared" si="63"/>
        <v>2010</v>
      </c>
    </row>
    <row r="929" spans="1:18" ht="28.8" hidden="1" x14ac:dyDescent="0.55000000000000004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60"/>
        <v>41013.822858796295</v>
      </c>
      <c r="P929" t="str">
        <f t="shared" si="61"/>
        <v>music</v>
      </c>
      <c r="Q929" t="str">
        <f t="shared" si="62"/>
        <v>jazz</v>
      </c>
      <c r="R929">
        <f t="shared" si="63"/>
        <v>2012</v>
      </c>
    </row>
    <row r="930" spans="1:18" ht="43.2" hidden="1" x14ac:dyDescent="0.55000000000000004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60"/>
        <v>41180.86241898148</v>
      </c>
      <c r="P930" t="str">
        <f t="shared" si="61"/>
        <v>music</v>
      </c>
      <c r="Q930" t="str">
        <f t="shared" si="62"/>
        <v>jazz</v>
      </c>
      <c r="R930">
        <f t="shared" si="63"/>
        <v>2012</v>
      </c>
    </row>
    <row r="931" spans="1:18" ht="43.2" hidden="1" x14ac:dyDescent="0.55000000000000004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60"/>
        <v>40978.238067129627</v>
      </c>
      <c r="P931" t="str">
        <f t="shared" si="61"/>
        <v>music</v>
      </c>
      <c r="Q931" t="str">
        <f t="shared" si="62"/>
        <v>jazz</v>
      </c>
      <c r="R931">
        <f t="shared" si="63"/>
        <v>2012</v>
      </c>
    </row>
    <row r="932" spans="1:18" ht="57.6" hidden="1" x14ac:dyDescent="0.55000000000000004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60"/>
        <v>40312.915578703702</v>
      </c>
      <c r="P932" t="str">
        <f t="shared" si="61"/>
        <v>music</v>
      </c>
      <c r="Q932" t="str">
        <f t="shared" si="62"/>
        <v>jazz</v>
      </c>
      <c r="R932">
        <f t="shared" si="63"/>
        <v>2010</v>
      </c>
    </row>
    <row r="933" spans="1:18" ht="43.2" hidden="1" x14ac:dyDescent="0.55000000000000004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60"/>
        <v>41680.359976851854</v>
      </c>
      <c r="P933" t="str">
        <f t="shared" si="61"/>
        <v>music</v>
      </c>
      <c r="Q933" t="str">
        <f t="shared" si="62"/>
        <v>jazz</v>
      </c>
      <c r="R933">
        <f t="shared" si="63"/>
        <v>2014</v>
      </c>
    </row>
    <row r="934" spans="1:18" ht="28.8" hidden="1" x14ac:dyDescent="0.55000000000000004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60"/>
        <v>41310.969270833331</v>
      </c>
      <c r="P934" t="str">
        <f t="shared" si="61"/>
        <v>music</v>
      </c>
      <c r="Q934" t="str">
        <f t="shared" si="62"/>
        <v>jazz</v>
      </c>
      <c r="R934">
        <f t="shared" si="63"/>
        <v>2013</v>
      </c>
    </row>
    <row r="935" spans="1:18" ht="43.2" hidden="1" x14ac:dyDescent="0.55000000000000004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60"/>
        <v>41711.169085648151</v>
      </c>
      <c r="P935" t="str">
        <f t="shared" si="61"/>
        <v>music</v>
      </c>
      <c r="Q935" t="str">
        <f t="shared" si="62"/>
        <v>jazz</v>
      </c>
      <c r="R935">
        <f t="shared" si="63"/>
        <v>2014</v>
      </c>
    </row>
    <row r="936" spans="1:18" ht="43.2" hidden="1" x14ac:dyDescent="0.55000000000000004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60"/>
        <v>41733.737083333333</v>
      </c>
      <c r="P936" t="str">
        <f t="shared" si="61"/>
        <v>music</v>
      </c>
      <c r="Q936" t="str">
        <f t="shared" si="62"/>
        <v>jazz</v>
      </c>
      <c r="R936">
        <f t="shared" si="63"/>
        <v>2014</v>
      </c>
    </row>
    <row r="937" spans="1:18" ht="43.2" hidden="1" x14ac:dyDescent="0.55000000000000004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60"/>
        <v>42368.333668981482</v>
      </c>
      <c r="P937" t="str">
        <f t="shared" si="61"/>
        <v>music</v>
      </c>
      <c r="Q937" t="str">
        <f t="shared" si="62"/>
        <v>jazz</v>
      </c>
      <c r="R937">
        <f t="shared" si="63"/>
        <v>2015</v>
      </c>
    </row>
    <row r="938" spans="1:18" ht="43.2" hidden="1" x14ac:dyDescent="0.55000000000000004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60"/>
        <v>40883.024178240739</v>
      </c>
      <c r="P938" t="str">
        <f t="shared" si="61"/>
        <v>music</v>
      </c>
      <c r="Q938" t="str">
        <f t="shared" si="62"/>
        <v>jazz</v>
      </c>
      <c r="R938">
        <f t="shared" si="63"/>
        <v>2011</v>
      </c>
    </row>
    <row r="939" spans="1:18" ht="43.2" hidden="1" x14ac:dyDescent="0.55000000000000004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60"/>
        <v>41551.798113425924</v>
      </c>
      <c r="P939" t="str">
        <f t="shared" si="61"/>
        <v>music</v>
      </c>
      <c r="Q939" t="str">
        <f t="shared" si="62"/>
        <v>jazz</v>
      </c>
      <c r="R939">
        <f t="shared" si="63"/>
        <v>2013</v>
      </c>
    </row>
    <row r="940" spans="1:18" ht="43.2" hidden="1" x14ac:dyDescent="0.55000000000000004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60"/>
        <v>41124.479722222226</v>
      </c>
      <c r="P940" t="str">
        <f t="shared" si="61"/>
        <v>music</v>
      </c>
      <c r="Q940" t="str">
        <f t="shared" si="62"/>
        <v>jazz</v>
      </c>
      <c r="R940">
        <f t="shared" si="63"/>
        <v>2012</v>
      </c>
    </row>
    <row r="941" spans="1:18" ht="43.2" hidden="1" x14ac:dyDescent="0.55000000000000004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60"/>
        <v>41416.763171296298</v>
      </c>
      <c r="P941" t="str">
        <f t="shared" si="61"/>
        <v>music</v>
      </c>
      <c r="Q941" t="str">
        <f t="shared" si="62"/>
        <v>jazz</v>
      </c>
      <c r="R941">
        <f t="shared" si="63"/>
        <v>2013</v>
      </c>
    </row>
    <row r="942" spans="1:18" ht="43.2" hidden="1" x14ac:dyDescent="0.55000000000000004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60"/>
        <v>42182.008402777778</v>
      </c>
      <c r="P942" t="str">
        <f t="shared" si="61"/>
        <v>technology</v>
      </c>
      <c r="Q942" t="str">
        <f t="shared" si="62"/>
        <v>wearables</v>
      </c>
      <c r="R942">
        <f t="shared" si="63"/>
        <v>2015</v>
      </c>
    </row>
    <row r="943" spans="1:18" ht="57.6" hidden="1" x14ac:dyDescent="0.55000000000000004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60"/>
        <v>42746.096585648149</v>
      </c>
      <c r="P943" t="str">
        <f t="shared" si="61"/>
        <v>technology</v>
      </c>
      <c r="Q943" t="str">
        <f t="shared" si="62"/>
        <v>wearables</v>
      </c>
      <c r="R943">
        <f t="shared" si="63"/>
        <v>2017</v>
      </c>
    </row>
    <row r="944" spans="1:18" ht="43.2" hidden="1" x14ac:dyDescent="0.55000000000000004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60"/>
        <v>42382.843287037031</v>
      </c>
      <c r="P944" t="str">
        <f t="shared" si="61"/>
        <v>technology</v>
      </c>
      <c r="Q944" t="str">
        <f t="shared" si="62"/>
        <v>wearables</v>
      </c>
      <c r="R944">
        <f t="shared" si="63"/>
        <v>2016</v>
      </c>
    </row>
    <row r="945" spans="1:18" ht="28.8" hidden="1" x14ac:dyDescent="0.55000000000000004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60"/>
        <v>42673.66788194445</v>
      </c>
      <c r="P945" t="str">
        <f t="shared" si="61"/>
        <v>technology</v>
      </c>
      <c r="Q945" t="str">
        <f t="shared" si="62"/>
        <v>wearables</v>
      </c>
      <c r="R945">
        <f t="shared" si="63"/>
        <v>2016</v>
      </c>
    </row>
    <row r="946" spans="1:18" ht="43.2" hidden="1" x14ac:dyDescent="0.55000000000000004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60"/>
        <v>42444.583912037036</v>
      </c>
      <c r="P946" t="str">
        <f t="shared" si="61"/>
        <v>technology</v>
      </c>
      <c r="Q946" t="str">
        <f t="shared" si="62"/>
        <v>wearables</v>
      </c>
      <c r="R946">
        <f t="shared" si="63"/>
        <v>2016</v>
      </c>
    </row>
    <row r="947" spans="1:18" ht="43.2" hidden="1" x14ac:dyDescent="0.55000000000000004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60"/>
        <v>42732.872986111113</v>
      </c>
      <c r="P947" t="str">
        <f t="shared" si="61"/>
        <v>technology</v>
      </c>
      <c r="Q947" t="str">
        <f t="shared" si="62"/>
        <v>wearables</v>
      </c>
      <c r="R947">
        <f t="shared" si="63"/>
        <v>2016</v>
      </c>
    </row>
    <row r="948" spans="1:18" ht="28.8" hidden="1" x14ac:dyDescent="0.55000000000000004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60"/>
        <v>42592.750555555554</v>
      </c>
      <c r="P948" t="str">
        <f t="shared" si="61"/>
        <v>technology</v>
      </c>
      <c r="Q948" t="str">
        <f t="shared" si="62"/>
        <v>wearables</v>
      </c>
      <c r="R948">
        <f t="shared" si="63"/>
        <v>2016</v>
      </c>
    </row>
    <row r="949" spans="1:18" ht="43.2" hidden="1" x14ac:dyDescent="0.55000000000000004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60"/>
        <v>42491.781319444446</v>
      </c>
      <c r="P949" t="str">
        <f t="shared" si="61"/>
        <v>technology</v>
      </c>
      <c r="Q949" t="str">
        <f t="shared" si="62"/>
        <v>wearables</v>
      </c>
      <c r="R949">
        <f t="shared" si="63"/>
        <v>2016</v>
      </c>
    </row>
    <row r="950" spans="1:18" ht="43.2" hidden="1" x14ac:dyDescent="0.55000000000000004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60"/>
        <v>42411.828287037039</v>
      </c>
      <c r="P950" t="str">
        <f t="shared" si="61"/>
        <v>technology</v>
      </c>
      <c r="Q950" t="str">
        <f t="shared" si="62"/>
        <v>wearables</v>
      </c>
      <c r="R950">
        <f t="shared" si="63"/>
        <v>2016</v>
      </c>
    </row>
    <row r="951" spans="1:18" ht="43.2" hidden="1" x14ac:dyDescent="0.55000000000000004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60"/>
        <v>42361.043703703705</v>
      </c>
      <c r="P951" t="str">
        <f t="shared" si="61"/>
        <v>technology</v>
      </c>
      <c r="Q951" t="str">
        <f t="shared" si="62"/>
        <v>wearables</v>
      </c>
      <c r="R951">
        <f t="shared" si="63"/>
        <v>2015</v>
      </c>
    </row>
    <row r="952" spans="1:18" ht="43.2" hidden="1" x14ac:dyDescent="0.55000000000000004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60"/>
        <v>42356.750706018516</v>
      </c>
      <c r="P952" t="str">
        <f t="shared" si="61"/>
        <v>technology</v>
      </c>
      <c r="Q952" t="str">
        <f t="shared" si="62"/>
        <v>wearables</v>
      </c>
      <c r="R952">
        <f t="shared" si="63"/>
        <v>2015</v>
      </c>
    </row>
    <row r="953" spans="1:18" hidden="1" x14ac:dyDescent="0.55000000000000004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60"/>
        <v>42480.653611111105</v>
      </c>
      <c r="P953" t="str">
        <f t="shared" si="61"/>
        <v>technology</v>
      </c>
      <c r="Q953" t="str">
        <f t="shared" si="62"/>
        <v>wearables</v>
      </c>
      <c r="R953">
        <f t="shared" si="63"/>
        <v>2016</v>
      </c>
    </row>
    <row r="954" spans="1:18" ht="28.8" hidden="1" x14ac:dyDescent="0.55000000000000004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60"/>
        <v>42662.613564814819</v>
      </c>
      <c r="P954" t="str">
        <f t="shared" si="61"/>
        <v>technology</v>
      </c>
      <c r="Q954" t="str">
        <f t="shared" si="62"/>
        <v>wearables</v>
      </c>
      <c r="R954">
        <f t="shared" si="63"/>
        <v>2016</v>
      </c>
    </row>
    <row r="955" spans="1:18" ht="43.2" hidden="1" x14ac:dyDescent="0.55000000000000004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60"/>
        <v>41999.164340277777</v>
      </c>
      <c r="P955" t="str">
        <f t="shared" si="61"/>
        <v>technology</v>
      </c>
      <c r="Q955" t="str">
        <f t="shared" si="62"/>
        <v>wearables</v>
      </c>
      <c r="R955">
        <f t="shared" si="63"/>
        <v>2014</v>
      </c>
    </row>
    <row r="956" spans="1:18" ht="43.2" hidden="1" x14ac:dyDescent="0.55000000000000004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60"/>
        <v>42194.833784722221</v>
      </c>
      <c r="P956" t="str">
        <f t="shared" si="61"/>
        <v>technology</v>
      </c>
      <c r="Q956" t="str">
        <f t="shared" si="62"/>
        <v>wearables</v>
      </c>
      <c r="R956">
        <f t="shared" si="63"/>
        <v>2015</v>
      </c>
    </row>
    <row r="957" spans="1:18" ht="43.2" hidden="1" x14ac:dyDescent="0.55000000000000004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60"/>
        <v>42586.295138888891</v>
      </c>
      <c r="P957" t="str">
        <f t="shared" si="61"/>
        <v>technology</v>
      </c>
      <c r="Q957" t="str">
        <f t="shared" si="62"/>
        <v>wearables</v>
      </c>
      <c r="R957">
        <f t="shared" si="63"/>
        <v>2016</v>
      </c>
    </row>
    <row r="958" spans="1:18" ht="57.6" hidden="1" x14ac:dyDescent="0.55000000000000004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60"/>
        <v>42060.913877314815</v>
      </c>
      <c r="P958" t="str">
        <f t="shared" si="61"/>
        <v>technology</v>
      </c>
      <c r="Q958" t="str">
        <f t="shared" si="62"/>
        <v>wearables</v>
      </c>
      <c r="R958">
        <f t="shared" si="63"/>
        <v>2015</v>
      </c>
    </row>
    <row r="959" spans="1:18" ht="28.8" hidden="1" x14ac:dyDescent="0.55000000000000004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60"/>
        <v>42660.552465277782</v>
      </c>
      <c r="P959" t="str">
        <f t="shared" si="61"/>
        <v>technology</v>
      </c>
      <c r="Q959" t="str">
        <f t="shared" si="62"/>
        <v>wearables</v>
      </c>
      <c r="R959">
        <f t="shared" si="63"/>
        <v>2016</v>
      </c>
    </row>
    <row r="960" spans="1:18" ht="43.2" hidden="1" x14ac:dyDescent="0.55000000000000004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60"/>
        <v>42082.802812499998</v>
      </c>
      <c r="P960" t="str">
        <f t="shared" si="61"/>
        <v>technology</v>
      </c>
      <c r="Q960" t="str">
        <f t="shared" si="62"/>
        <v>wearables</v>
      </c>
      <c r="R960">
        <f t="shared" si="63"/>
        <v>2015</v>
      </c>
    </row>
    <row r="961" spans="1:18" ht="43.2" hidden="1" x14ac:dyDescent="0.55000000000000004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60"/>
        <v>41993.174363425926</v>
      </c>
      <c r="P961" t="str">
        <f t="shared" si="61"/>
        <v>technology</v>
      </c>
      <c r="Q961" t="str">
        <f t="shared" si="62"/>
        <v>wearables</v>
      </c>
      <c r="R961">
        <f t="shared" si="63"/>
        <v>2014</v>
      </c>
    </row>
    <row r="962" spans="1:18" ht="43.2" hidden="1" x14ac:dyDescent="0.55000000000000004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si="60"/>
        <v>42766.626793981486</v>
      </c>
      <c r="P962" t="str">
        <f t="shared" si="61"/>
        <v>technology</v>
      </c>
      <c r="Q962" t="str">
        <f t="shared" si="62"/>
        <v>wearables</v>
      </c>
      <c r="R962">
        <f t="shared" si="63"/>
        <v>2017</v>
      </c>
    </row>
    <row r="963" spans="1:18" ht="43.2" hidden="1" x14ac:dyDescent="0.55000000000000004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si="60"/>
        <v>42740.693692129629</v>
      </c>
      <c r="P963" t="str">
        <f t="shared" si="61"/>
        <v>technology</v>
      </c>
      <c r="Q963" t="str">
        <f t="shared" si="62"/>
        <v>wearables</v>
      </c>
      <c r="R963">
        <f t="shared" si="63"/>
        <v>2017</v>
      </c>
    </row>
    <row r="964" spans="1:18" ht="43.2" hidden="1" x14ac:dyDescent="0.55000000000000004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60"/>
        <v>42373.712418981479</v>
      </c>
      <c r="P964" t="str">
        <f t="shared" si="61"/>
        <v>technology</v>
      </c>
      <c r="Q964" t="str">
        <f t="shared" si="62"/>
        <v>wearables</v>
      </c>
      <c r="R964">
        <f t="shared" si="63"/>
        <v>2016</v>
      </c>
    </row>
    <row r="965" spans="1:18" ht="28.8" hidden="1" x14ac:dyDescent="0.55000000000000004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60"/>
        <v>42625.635636574079</v>
      </c>
      <c r="P965" t="str">
        <f t="shared" si="61"/>
        <v>technology</v>
      </c>
      <c r="Q965" t="str">
        <f t="shared" si="62"/>
        <v>wearables</v>
      </c>
      <c r="R965">
        <f t="shared" si="63"/>
        <v>2016</v>
      </c>
    </row>
    <row r="966" spans="1:18" ht="43.2" hidden="1" x14ac:dyDescent="0.55000000000000004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60"/>
        <v>42208.628692129627</v>
      </c>
      <c r="P966" t="str">
        <f t="shared" si="61"/>
        <v>technology</v>
      </c>
      <c r="Q966" t="str">
        <f t="shared" si="62"/>
        <v>wearables</v>
      </c>
      <c r="R966">
        <f t="shared" si="63"/>
        <v>2015</v>
      </c>
    </row>
    <row r="967" spans="1:18" ht="43.2" hidden="1" x14ac:dyDescent="0.55000000000000004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60"/>
        <v>42637.016736111109</v>
      </c>
      <c r="P967" t="str">
        <f t="shared" si="61"/>
        <v>technology</v>
      </c>
      <c r="Q967" t="str">
        <f t="shared" si="62"/>
        <v>wearables</v>
      </c>
      <c r="R967">
        <f t="shared" si="63"/>
        <v>2016</v>
      </c>
    </row>
    <row r="968" spans="1:18" ht="43.2" hidden="1" x14ac:dyDescent="0.55000000000000004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60"/>
        <v>42619.635787037041</v>
      </c>
      <c r="P968" t="str">
        <f t="shared" si="61"/>
        <v>technology</v>
      </c>
      <c r="Q968" t="str">
        <f t="shared" si="62"/>
        <v>wearables</v>
      </c>
      <c r="R968">
        <f t="shared" si="63"/>
        <v>2016</v>
      </c>
    </row>
    <row r="969" spans="1:18" ht="43.2" hidden="1" x14ac:dyDescent="0.55000000000000004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60"/>
        <v>42422.254328703704</v>
      </c>
      <c r="P969" t="str">
        <f t="shared" si="61"/>
        <v>technology</v>
      </c>
      <c r="Q969" t="str">
        <f t="shared" si="62"/>
        <v>wearables</v>
      </c>
      <c r="R969">
        <f t="shared" si="63"/>
        <v>2016</v>
      </c>
    </row>
    <row r="970" spans="1:18" ht="43.2" hidden="1" x14ac:dyDescent="0.55000000000000004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ref="O970:O1033" si="64">(((J970/60)/60)/24)+DATE(1970,1,1)</f>
        <v>41836.847615740742</v>
      </c>
      <c r="P970" t="str">
        <f t="shared" ref="P970:P1033" si="65">LEFT(N970,SEARCH("/",N970)-1)</f>
        <v>technology</v>
      </c>
      <c r="Q970" t="str">
        <f t="shared" ref="Q970:Q1033" si="66">RIGHT(N970,LEN(N970)-SEARCH("/",N970))</f>
        <v>wearables</v>
      </c>
      <c r="R970">
        <f t="shared" ref="R970:R1033" si="67">YEAR(O970)</f>
        <v>2014</v>
      </c>
    </row>
    <row r="971" spans="1:18" ht="28.8" hidden="1" x14ac:dyDescent="0.55000000000000004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64"/>
        <v>42742.30332175926</v>
      </c>
      <c r="P971" t="str">
        <f t="shared" si="65"/>
        <v>technology</v>
      </c>
      <c r="Q971" t="str">
        <f t="shared" si="66"/>
        <v>wearables</v>
      </c>
      <c r="R971">
        <f t="shared" si="67"/>
        <v>2017</v>
      </c>
    </row>
    <row r="972" spans="1:18" ht="43.2" hidden="1" x14ac:dyDescent="0.55000000000000004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64"/>
        <v>42721.220520833333</v>
      </c>
      <c r="P972" t="str">
        <f t="shared" si="65"/>
        <v>technology</v>
      </c>
      <c r="Q972" t="str">
        <f t="shared" si="66"/>
        <v>wearables</v>
      </c>
      <c r="R972">
        <f t="shared" si="67"/>
        <v>2016</v>
      </c>
    </row>
    <row r="973" spans="1:18" ht="43.2" hidden="1" x14ac:dyDescent="0.55000000000000004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64"/>
        <v>42111.709027777775</v>
      </c>
      <c r="P973" t="str">
        <f t="shared" si="65"/>
        <v>technology</v>
      </c>
      <c r="Q973" t="str">
        <f t="shared" si="66"/>
        <v>wearables</v>
      </c>
      <c r="R973">
        <f t="shared" si="67"/>
        <v>2015</v>
      </c>
    </row>
    <row r="974" spans="1:18" ht="43.2" hidden="1" x14ac:dyDescent="0.55000000000000004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64"/>
        <v>41856.865717592591</v>
      </c>
      <c r="P974" t="str">
        <f t="shared" si="65"/>
        <v>technology</v>
      </c>
      <c r="Q974" t="str">
        <f t="shared" si="66"/>
        <v>wearables</v>
      </c>
      <c r="R974">
        <f t="shared" si="67"/>
        <v>2014</v>
      </c>
    </row>
    <row r="975" spans="1:18" ht="43.2" hidden="1" x14ac:dyDescent="0.55000000000000004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64"/>
        <v>42257.014965277776</v>
      </c>
      <c r="P975" t="str">
        <f t="shared" si="65"/>
        <v>technology</v>
      </c>
      <c r="Q975" t="str">
        <f t="shared" si="66"/>
        <v>wearables</v>
      </c>
      <c r="R975">
        <f t="shared" si="67"/>
        <v>2015</v>
      </c>
    </row>
    <row r="976" spans="1:18" ht="43.2" hidden="1" x14ac:dyDescent="0.55000000000000004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64"/>
        <v>42424.749490740738</v>
      </c>
      <c r="P976" t="str">
        <f t="shared" si="65"/>
        <v>technology</v>
      </c>
      <c r="Q976" t="str">
        <f t="shared" si="66"/>
        <v>wearables</v>
      </c>
      <c r="R976">
        <f t="shared" si="67"/>
        <v>2016</v>
      </c>
    </row>
    <row r="977" spans="1:18" ht="43.2" hidden="1" x14ac:dyDescent="0.55000000000000004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64"/>
        <v>42489.696585648147</v>
      </c>
      <c r="P977" t="str">
        <f t="shared" si="65"/>
        <v>technology</v>
      </c>
      <c r="Q977" t="str">
        <f t="shared" si="66"/>
        <v>wearables</v>
      </c>
      <c r="R977">
        <f t="shared" si="67"/>
        <v>2016</v>
      </c>
    </row>
    <row r="978" spans="1:18" ht="43.2" hidden="1" x14ac:dyDescent="0.55000000000000004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64"/>
        <v>42185.058993055558</v>
      </c>
      <c r="P978" t="str">
        <f t="shared" si="65"/>
        <v>technology</v>
      </c>
      <c r="Q978" t="str">
        <f t="shared" si="66"/>
        <v>wearables</v>
      </c>
      <c r="R978">
        <f t="shared" si="67"/>
        <v>2015</v>
      </c>
    </row>
    <row r="979" spans="1:18" ht="43.2" hidden="1" x14ac:dyDescent="0.55000000000000004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64"/>
        <v>42391.942094907412</v>
      </c>
      <c r="P979" t="str">
        <f t="shared" si="65"/>
        <v>technology</v>
      </c>
      <c r="Q979" t="str">
        <f t="shared" si="66"/>
        <v>wearables</v>
      </c>
      <c r="R979">
        <f t="shared" si="67"/>
        <v>2016</v>
      </c>
    </row>
    <row r="980" spans="1:18" ht="43.2" hidden="1" x14ac:dyDescent="0.55000000000000004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64"/>
        <v>42395.309039351851</v>
      </c>
      <c r="P980" t="str">
        <f t="shared" si="65"/>
        <v>technology</v>
      </c>
      <c r="Q980" t="str">
        <f t="shared" si="66"/>
        <v>wearables</v>
      </c>
      <c r="R980">
        <f t="shared" si="67"/>
        <v>2016</v>
      </c>
    </row>
    <row r="981" spans="1:18" ht="43.2" hidden="1" x14ac:dyDescent="0.55000000000000004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64"/>
        <v>42506.416990740734</v>
      </c>
      <c r="P981" t="str">
        <f t="shared" si="65"/>
        <v>technology</v>
      </c>
      <c r="Q981" t="str">
        <f t="shared" si="66"/>
        <v>wearables</v>
      </c>
      <c r="R981">
        <f t="shared" si="67"/>
        <v>2016</v>
      </c>
    </row>
    <row r="982" spans="1:18" ht="43.2" hidden="1" x14ac:dyDescent="0.55000000000000004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64"/>
        <v>41928.904189814813</v>
      </c>
      <c r="P982" t="str">
        <f t="shared" si="65"/>
        <v>technology</v>
      </c>
      <c r="Q982" t="str">
        <f t="shared" si="66"/>
        <v>wearables</v>
      </c>
      <c r="R982">
        <f t="shared" si="67"/>
        <v>2014</v>
      </c>
    </row>
    <row r="983" spans="1:18" ht="43.2" hidden="1" x14ac:dyDescent="0.55000000000000004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64"/>
        <v>41830.947013888886</v>
      </c>
      <c r="P983" t="str">
        <f t="shared" si="65"/>
        <v>technology</v>
      </c>
      <c r="Q983" t="str">
        <f t="shared" si="66"/>
        <v>wearables</v>
      </c>
      <c r="R983">
        <f t="shared" si="67"/>
        <v>2014</v>
      </c>
    </row>
    <row r="984" spans="1:18" ht="28.8" hidden="1" x14ac:dyDescent="0.55000000000000004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64"/>
        <v>42615.753310185188</v>
      </c>
      <c r="P984" t="str">
        <f t="shared" si="65"/>
        <v>technology</v>
      </c>
      <c r="Q984" t="str">
        <f t="shared" si="66"/>
        <v>wearables</v>
      </c>
      <c r="R984">
        <f t="shared" si="67"/>
        <v>2016</v>
      </c>
    </row>
    <row r="985" spans="1:18" ht="57.6" hidden="1" x14ac:dyDescent="0.55000000000000004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64"/>
        <v>42574.667650462965</v>
      </c>
      <c r="P985" t="str">
        <f t="shared" si="65"/>
        <v>technology</v>
      </c>
      <c r="Q985" t="str">
        <f t="shared" si="66"/>
        <v>wearables</v>
      </c>
      <c r="R985">
        <f t="shared" si="67"/>
        <v>2016</v>
      </c>
    </row>
    <row r="986" spans="1:18" ht="72" hidden="1" x14ac:dyDescent="0.55000000000000004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64"/>
        <v>42061.11583333333</v>
      </c>
      <c r="P986" t="str">
        <f t="shared" si="65"/>
        <v>technology</v>
      </c>
      <c r="Q986" t="str">
        <f t="shared" si="66"/>
        <v>wearables</v>
      </c>
      <c r="R986">
        <f t="shared" si="67"/>
        <v>2015</v>
      </c>
    </row>
    <row r="987" spans="1:18" ht="43.2" hidden="1" x14ac:dyDescent="0.55000000000000004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64"/>
        <v>42339.967708333337</v>
      </c>
      <c r="P987" t="str">
        <f t="shared" si="65"/>
        <v>technology</v>
      </c>
      <c r="Q987" t="str">
        <f t="shared" si="66"/>
        <v>wearables</v>
      </c>
      <c r="R987">
        <f t="shared" si="67"/>
        <v>2015</v>
      </c>
    </row>
    <row r="988" spans="1:18" ht="43.2" hidden="1" x14ac:dyDescent="0.55000000000000004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64"/>
        <v>42324.767361111109</v>
      </c>
      <c r="P988" t="str">
        <f t="shared" si="65"/>
        <v>technology</v>
      </c>
      <c r="Q988" t="str">
        <f t="shared" si="66"/>
        <v>wearables</v>
      </c>
      <c r="R988">
        <f t="shared" si="67"/>
        <v>2015</v>
      </c>
    </row>
    <row r="989" spans="1:18" ht="43.2" hidden="1" x14ac:dyDescent="0.55000000000000004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64"/>
        <v>41773.294560185182</v>
      </c>
      <c r="P989" t="str">
        <f t="shared" si="65"/>
        <v>technology</v>
      </c>
      <c r="Q989" t="str">
        <f t="shared" si="66"/>
        <v>wearables</v>
      </c>
      <c r="R989">
        <f t="shared" si="67"/>
        <v>2014</v>
      </c>
    </row>
    <row r="990" spans="1:18" ht="57.6" hidden="1" x14ac:dyDescent="0.55000000000000004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64"/>
        <v>42614.356770833328</v>
      </c>
      <c r="P990" t="str">
        <f t="shared" si="65"/>
        <v>technology</v>
      </c>
      <c r="Q990" t="str">
        <f t="shared" si="66"/>
        <v>wearables</v>
      </c>
      <c r="R990">
        <f t="shared" si="67"/>
        <v>2016</v>
      </c>
    </row>
    <row r="991" spans="1:18" hidden="1" x14ac:dyDescent="0.55000000000000004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64"/>
        <v>42611.933969907404</v>
      </c>
      <c r="P991" t="str">
        <f t="shared" si="65"/>
        <v>technology</v>
      </c>
      <c r="Q991" t="str">
        <f t="shared" si="66"/>
        <v>wearables</v>
      </c>
      <c r="R991">
        <f t="shared" si="67"/>
        <v>2016</v>
      </c>
    </row>
    <row r="992" spans="1:18" ht="43.2" hidden="1" x14ac:dyDescent="0.55000000000000004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64"/>
        <v>41855.784305555557</v>
      </c>
      <c r="P992" t="str">
        <f t="shared" si="65"/>
        <v>technology</v>
      </c>
      <c r="Q992" t="str">
        <f t="shared" si="66"/>
        <v>wearables</v>
      </c>
      <c r="R992">
        <f t="shared" si="67"/>
        <v>2014</v>
      </c>
    </row>
    <row r="993" spans="1:18" ht="72" hidden="1" x14ac:dyDescent="0.55000000000000004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64"/>
        <v>42538.75680555556</v>
      </c>
      <c r="P993" t="str">
        <f t="shared" si="65"/>
        <v>technology</v>
      </c>
      <c r="Q993" t="str">
        <f t="shared" si="66"/>
        <v>wearables</v>
      </c>
      <c r="R993">
        <f t="shared" si="67"/>
        <v>2016</v>
      </c>
    </row>
    <row r="994" spans="1:18" ht="43.2" hidden="1" x14ac:dyDescent="0.55000000000000004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64"/>
        <v>42437.924988425926</v>
      </c>
      <c r="P994" t="str">
        <f t="shared" si="65"/>
        <v>technology</v>
      </c>
      <c r="Q994" t="str">
        <f t="shared" si="66"/>
        <v>wearables</v>
      </c>
      <c r="R994">
        <f t="shared" si="67"/>
        <v>2016</v>
      </c>
    </row>
    <row r="995" spans="1:18" ht="43.2" hidden="1" x14ac:dyDescent="0.55000000000000004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64"/>
        <v>42652.964907407411</v>
      </c>
      <c r="P995" t="str">
        <f t="shared" si="65"/>
        <v>technology</v>
      </c>
      <c r="Q995" t="str">
        <f t="shared" si="66"/>
        <v>wearables</v>
      </c>
      <c r="R995">
        <f t="shared" si="67"/>
        <v>2016</v>
      </c>
    </row>
    <row r="996" spans="1:18" ht="57.6" hidden="1" x14ac:dyDescent="0.55000000000000004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64"/>
        <v>41921.263078703705</v>
      </c>
      <c r="P996" t="str">
        <f t="shared" si="65"/>
        <v>technology</v>
      </c>
      <c r="Q996" t="str">
        <f t="shared" si="66"/>
        <v>wearables</v>
      </c>
      <c r="R996">
        <f t="shared" si="67"/>
        <v>2014</v>
      </c>
    </row>
    <row r="997" spans="1:18" ht="43.2" hidden="1" x14ac:dyDescent="0.55000000000000004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64"/>
        <v>41947.940740740742</v>
      </c>
      <c r="P997" t="str">
        <f t="shared" si="65"/>
        <v>technology</v>
      </c>
      <c r="Q997" t="str">
        <f t="shared" si="66"/>
        <v>wearables</v>
      </c>
      <c r="R997">
        <f t="shared" si="67"/>
        <v>2014</v>
      </c>
    </row>
    <row r="998" spans="1:18" ht="28.8" hidden="1" x14ac:dyDescent="0.55000000000000004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64"/>
        <v>41817.866435185184</v>
      </c>
      <c r="P998" t="str">
        <f t="shared" si="65"/>
        <v>technology</v>
      </c>
      <c r="Q998" t="str">
        <f t="shared" si="66"/>
        <v>wearables</v>
      </c>
      <c r="R998">
        <f t="shared" si="67"/>
        <v>2014</v>
      </c>
    </row>
    <row r="999" spans="1:18" ht="28.8" hidden="1" x14ac:dyDescent="0.55000000000000004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64"/>
        <v>41941.10297453704</v>
      </c>
      <c r="P999" t="str">
        <f t="shared" si="65"/>
        <v>technology</v>
      </c>
      <c r="Q999" t="str">
        <f t="shared" si="66"/>
        <v>wearables</v>
      </c>
      <c r="R999">
        <f t="shared" si="67"/>
        <v>2014</v>
      </c>
    </row>
    <row r="1000" spans="1:18" ht="43.2" hidden="1" x14ac:dyDescent="0.55000000000000004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64"/>
        <v>42282.168993055559</v>
      </c>
      <c r="P1000" t="str">
        <f t="shared" si="65"/>
        <v>technology</v>
      </c>
      <c r="Q1000" t="str">
        <f t="shared" si="66"/>
        <v>wearables</v>
      </c>
      <c r="R1000">
        <f t="shared" si="67"/>
        <v>2015</v>
      </c>
    </row>
    <row r="1001" spans="1:18" ht="43.2" hidden="1" x14ac:dyDescent="0.55000000000000004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64"/>
        <v>41926.29965277778</v>
      </c>
      <c r="P1001" t="str">
        <f t="shared" si="65"/>
        <v>technology</v>
      </c>
      <c r="Q1001" t="str">
        <f t="shared" si="66"/>
        <v>wearables</v>
      </c>
      <c r="R1001">
        <f t="shared" si="67"/>
        <v>2014</v>
      </c>
    </row>
    <row r="1002" spans="1:18" ht="43.2" hidden="1" x14ac:dyDescent="0.55000000000000004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64"/>
        <v>42749.059722222228</v>
      </c>
      <c r="P1002" t="str">
        <f t="shared" si="65"/>
        <v>technology</v>
      </c>
      <c r="Q1002" t="str">
        <f t="shared" si="66"/>
        <v>wearables</v>
      </c>
      <c r="R1002">
        <f t="shared" si="67"/>
        <v>2017</v>
      </c>
    </row>
    <row r="1003" spans="1:18" ht="43.2" hidden="1" x14ac:dyDescent="0.55000000000000004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64"/>
        <v>42720.720057870371</v>
      </c>
      <c r="P1003" t="str">
        <f t="shared" si="65"/>
        <v>technology</v>
      </c>
      <c r="Q1003" t="str">
        <f t="shared" si="66"/>
        <v>wearables</v>
      </c>
      <c r="R1003">
        <f t="shared" si="67"/>
        <v>2016</v>
      </c>
    </row>
    <row r="1004" spans="1:18" ht="43.2" hidden="1" x14ac:dyDescent="0.55000000000000004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64"/>
        <v>42325.684189814812</v>
      </c>
      <c r="P1004" t="str">
        <f t="shared" si="65"/>
        <v>technology</v>
      </c>
      <c r="Q1004" t="str">
        <f t="shared" si="66"/>
        <v>wearables</v>
      </c>
      <c r="R1004">
        <f t="shared" si="67"/>
        <v>2015</v>
      </c>
    </row>
    <row r="1005" spans="1:18" ht="43.2" hidden="1" x14ac:dyDescent="0.55000000000000004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64"/>
        <v>42780.709039351852</v>
      </c>
      <c r="P1005" t="str">
        <f t="shared" si="65"/>
        <v>technology</v>
      </c>
      <c r="Q1005" t="str">
        <f t="shared" si="66"/>
        <v>wearables</v>
      </c>
      <c r="R1005">
        <f t="shared" si="67"/>
        <v>2017</v>
      </c>
    </row>
    <row r="1006" spans="1:18" ht="28.8" hidden="1" x14ac:dyDescent="0.55000000000000004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64"/>
        <v>42388.708645833336</v>
      </c>
      <c r="P1006" t="str">
        <f t="shared" si="65"/>
        <v>technology</v>
      </c>
      <c r="Q1006" t="str">
        <f t="shared" si="66"/>
        <v>wearables</v>
      </c>
      <c r="R1006">
        <f t="shared" si="67"/>
        <v>2016</v>
      </c>
    </row>
    <row r="1007" spans="1:18" ht="28.8" hidden="1" x14ac:dyDescent="0.55000000000000004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64"/>
        <v>42276.624803240738</v>
      </c>
      <c r="P1007" t="str">
        <f t="shared" si="65"/>
        <v>technology</v>
      </c>
      <c r="Q1007" t="str">
        <f t="shared" si="66"/>
        <v>wearables</v>
      </c>
      <c r="R1007">
        <f t="shared" si="67"/>
        <v>2015</v>
      </c>
    </row>
    <row r="1008" spans="1:18" ht="43.2" hidden="1" x14ac:dyDescent="0.55000000000000004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64"/>
        <v>41977.040185185186</v>
      </c>
      <c r="P1008" t="str">
        <f t="shared" si="65"/>
        <v>technology</v>
      </c>
      <c r="Q1008" t="str">
        <f t="shared" si="66"/>
        <v>wearables</v>
      </c>
      <c r="R1008">
        <f t="shared" si="67"/>
        <v>2014</v>
      </c>
    </row>
    <row r="1009" spans="1:18" ht="43.2" hidden="1" x14ac:dyDescent="0.55000000000000004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64"/>
        <v>42676.583599537036</v>
      </c>
      <c r="P1009" t="str">
        <f t="shared" si="65"/>
        <v>technology</v>
      </c>
      <c r="Q1009" t="str">
        <f t="shared" si="66"/>
        <v>wearables</v>
      </c>
      <c r="R1009">
        <f t="shared" si="67"/>
        <v>2016</v>
      </c>
    </row>
    <row r="1010" spans="1:18" ht="43.2" hidden="1" x14ac:dyDescent="0.55000000000000004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64"/>
        <v>42702.809201388889</v>
      </c>
      <c r="P1010" t="str">
        <f t="shared" si="65"/>
        <v>technology</v>
      </c>
      <c r="Q1010" t="str">
        <f t="shared" si="66"/>
        <v>wearables</v>
      </c>
      <c r="R1010">
        <f t="shared" si="67"/>
        <v>2016</v>
      </c>
    </row>
    <row r="1011" spans="1:18" ht="43.2" hidden="1" x14ac:dyDescent="0.55000000000000004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64"/>
        <v>42510.604699074072</v>
      </c>
      <c r="P1011" t="str">
        <f t="shared" si="65"/>
        <v>technology</v>
      </c>
      <c r="Q1011" t="str">
        <f t="shared" si="66"/>
        <v>wearables</v>
      </c>
      <c r="R1011">
        <f t="shared" si="67"/>
        <v>2016</v>
      </c>
    </row>
    <row r="1012" spans="1:18" ht="43.2" hidden="1" x14ac:dyDescent="0.55000000000000004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64"/>
        <v>42561.829421296294</v>
      </c>
      <c r="P1012" t="str">
        <f t="shared" si="65"/>
        <v>technology</v>
      </c>
      <c r="Q1012" t="str">
        <f t="shared" si="66"/>
        <v>wearables</v>
      </c>
      <c r="R1012">
        <f t="shared" si="67"/>
        <v>2016</v>
      </c>
    </row>
    <row r="1013" spans="1:18" ht="43.2" hidden="1" x14ac:dyDescent="0.55000000000000004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64"/>
        <v>41946.898090277777</v>
      </c>
      <c r="P1013" t="str">
        <f t="shared" si="65"/>
        <v>technology</v>
      </c>
      <c r="Q1013" t="str">
        <f t="shared" si="66"/>
        <v>wearables</v>
      </c>
      <c r="R1013">
        <f t="shared" si="67"/>
        <v>2014</v>
      </c>
    </row>
    <row r="1014" spans="1:18" ht="57.6" hidden="1" x14ac:dyDescent="0.55000000000000004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64"/>
        <v>42714.440416666665</v>
      </c>
      <c r="P1014" t="str">
        <f t="shared" si="65"/>
        <v>technology</v>
      </c>
      <c r="Q1014" t="str">
        <f t="shared" si="66"/>
        <v>wearables</v>
      </c>
      <c r="R1014">
        <f t="shared" si="67"/>
        <v>2016</v>
      </c>
    </row>
    <row r="1015" spans="1:18" ht="43.2" hidden="1" x14ac:dyDescent="0.55000000000000004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64"/>
        <v>42339.833981481483</v>
      </c>
      <c r="P1015" t="str">
        <f t="shared" si="65"/>
        <v>technology</v>
      </c>
      <c r="Q1015" t="str">
        <f t="shared" si="66"/>
        <v>wearables</v>
      </c>
      <c r="R1015">
        <f t="shared" si="67"/>
        <v>2015</v>
      </c>
    </row>
    <row r="1016" spans="1:18" ht="28.8" hidden="1" x14ac:dyDescent="0.55000000000000004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64"/>
        <v>41955.002488425926</v>
      </c>
      <c r="P1016" t="str">
        <f t="shared" si="65"/>
        <v>technology</v>
      </c>
      <c r="Q1016" t="str">
        <f t="shared" si="66"/>
        <v>wearables</v>
      </c>
      <c r="R1016">
        <f t="shared" si="67"/>
        <v>2014</v>
      </c>
    </row>
    <row r="1017" spans="1:18" ht="28.8" hidden="1" x14ac:dyDescent="0.55000000000000004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64"/>
        <v>42303.878414351857</v>
      </c>
      <c r="P1017" t="str">
        <f t="shared" si="65"/>
        <v>technology</v>
      </c>
      <c r="Q1017" t="str">
        <f t="shared" si="66"/>
        <v>wearables</v>
      </c>
      <c r="R1017">
        <f t="shared" si="67"/>
        <v>2015</v>
      </c>
    </row>
    <row r="1018" spans="1:18" ht="43.2" hidden="1" x14ac:dyDescent="0.55000000000000004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64"/>
        <v>42422.107129629629</v>
      </c>
      <c r="P1018" t="str">
        <f t="shared" si="65"/>
        <v>technology</v>
      </c>
      <c r="Q1018" t="str">
        <f t="shared" si="66"/>
        <v>wearables</v>
      </c>
      <c r="R1018">
        <f t="shared" si="67"/>
        <v>2016</v>
      </c>
    </row>
    <row r="1019" spans="1:18" ht="43.2" hidden="1" x14ac:dyDescent="0.55000000000000004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64"/>
        <v>42289.675173611111</v>
      </c>
      <c r="P1019" t="str">
        <f t="shared" si="65"/>
        <v>technology</v>
      </c>
      <c r="Q1019" t="str">
        <f t="shared" si="66"/>
        <v>wearables</v>
      </c>
      <c r="R1019">
        <f t="shared" si="67"/>
        <v>2015</v>
      </c>
    </row>
    <row r="1020" spans="1:18" ht="43.2" hidden="1" x14ac:dyDescent="0.55000000000000004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64"/>
        <v>42535.492280092592</v>
      </c>
      <c r="P1020" t="str">
        <f t="shared" si="65"/>
        <v>technology</v>
      </c>
      <c r="Q1020" t="str">
        <f t="shared" si="66"/>
        <v>wearables</v>
      </c>
      <c r="R1020">
        <f t="shared" si="67"/>
        <v>2016</v>
      </c>
    </row>
    <row r="1021" spans="1:18" ht="28.8" hidden="1" x14ac:dyDescent="0.55000000000000004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64"/>
        <v>42009.973946759259</v>
      </c>
      <c r="P1021" t="str">
        <f t="shared" si="65"/>
        <v>technology</v>
      </c>
      <c r="Q1021" t="str">
        <f t="shared" si="66"/>
        <v>wearables</v>
      </c>
      <c r="R1021">
        <f t="shared" si="67"/>
        <v>2015</v>
      </c>
    </row>
    <row r="1022" spans="1:18" ht="43.2" hidden="1" x14ac:dyDescent="0.55000000000000004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64"/>
        <v>42127.069548611107</v>
      </c>
      <c r="P1022" t="str">
        <f t="shared" si="65"/>
        <v>music</v>
      </c>
      <c r="Q1022" t="str">
        <f t="shared" si="66"/>
        <v>electronic music</v>
      </c>
      <c r="R1022">
        <f t="shared" si="67"/>
        <v>2015</v>
      </c>
    </row>
    <row r="1023" spans="1:18" ht="43.2" hidden="1" x14ac:dyDescent="0.55000000000000004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64"/>
        <v>42271.251979166671</v>
      </c>
      <c r="P1023" t="str">
        <f t="shared" si="65"/>
        <v>music</v>
      </c>
      <c r="Q1023" t="str">
        <f t="shared" si="66"/>
        <v>electronic music</v>
      </c>
      <c r="R1023">
        <f t="shared" si="67"/>
        <v>2015</v>
      </c>
    </row>
    <row r="1024" spans="1:18" ht="28.8" hidden="1" x14ac:dyDescent="0.55000000000000004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64"/>
        <v>42111.646724537044</v>
      </c>
      <c r="P1024" t="str">
        <f t="shared" si="65"/>
        <v>music</v>
      </c>
      <c r="Q1024" t="str">
        <f t="shared" si="66"/>
        <v>electronic music</v>
      </c>
      <c r="R1024">
        <f t="shared" si="67"/>
        <v>2015</v>
      </c>
    </row>
    <row r="1025" spans="1:18" ht="43.2" hidden="1" x14ac:dyDescent="0.55000000000000004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64"/>
        <v>42145.919687500005</v>
      </c>
      <c r="P1025" t="str">
        <f t="shared" si="65"/>
        <v>music</v>
      </c>
      <c r="Q1025" t="str">
        <f t="shared" si="66"/>
        <v>electronic music</v>
      </c>
      <c r="R1025">
        <f t="shared" si="67"/>
        <v>2015</v>
      </c>
    </row>
    <row r="1026" spans="1:18" ht="43.2" hidden="1" x14ac:dyDescent="0.55000000000000004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si="64"/>
        <v>42370.580590277779</v>
      </c>
      <c r="P1026" t="str">
        <f t="shared" si="65"/>
        <v>music</v>
      </c>
      <c r="Q1026" t="str">
        <f t="shared" si="66"/>
        <v>electronic music</v>
      </c>
      <c r="R1026">
        <f t="shared" si="67"/>
        <v>2016</v>
      </c>
    </row>
    <row r="1027" spans="1:18" ht="28.8" hidden="1" x14ac:dyDescent="0.55000000000000004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si="64"/>
        <v>42049.833761574075</v>
      </c>
      <c r="P1027" t="str">
        <f t="shared" si="65"/>
        <v>music</v>
      </c>
      <c r="Q1027" t="str">
        <f t="shared" si="66"/>
        <v>electronic music</v>
      </c>
      <c r="R1027">
        <f t="shared" si="67"/>
        <v>2015</v>
      </c>
    </row>
    <row r="1028" spans="1:18" ht="43.2" hidden="1" x14ac:dyDescent="0.55000000000000004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64"/>
        <v>42426.407592592594</v>
      </c>
      <c r="P1028" t="str">
        <f t="shared" si="65"/>
        <v>music</v>
      </c>
      <c r="Q1028" t="str">
        <f t="shared" si="66"/>
        <v>electronic music</v>
      </c>
      <c r="R1028">
        <f t="shared" si="67"/>
        <v>2016</v>
      </c>
    </row>
    <row r="1029" spans="1:18" ht="43.2" hidden="1" x14ac:dyDescent="0.55000000000000004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64"/>
        <v>41905.034108796295</v>
      </c>
      <c r="P1029" t="str">
        <f t="shared" si="65"/>
        <v>music</v>
      </c>
      <c r="Q1029" t="str">
        <f t="shared" si="66"/>
        <v>electronic music</v>
      </c>
      <c r="R1029">
        <f t="shared" si="67"/>
        <v>2014</v>
      </c>
    </row>
    <row r="1030" spans="1:18" ht="43.2" hidden="1" x14ac:dyDescent="0.55000000000000004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64"/>
        <v>42755.627372685187</v>
      </c>
      <c r="P1030" t="str">
        <f t="shared" si="65"/>
        <v>music</v>
      </c>
      <c r="Q1030" t="str">
        <f t="shared" si="66"/>
        <v>electronic music</v>
      </c>
      <c r="R1030">
        <f t="shared" si="67"/>
        <v>2017</v>
      </c>
    </row>
    <row r="1031" spans="1:18" ht="28.8" hidden="1" x14ac:dyDescent="0.55000000000000004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64"/>
        <v>42044.711886574078</v>
      </c>
      <c r="P1031" t="str">
        <f t="shared" si="65"/>
        <v>music</v>
      </c>
      <c r="Q1031" t="str">
        <f t="shared" si="66"/>
        <v>electronic music</v>
      </c>
      <c r="R1031">
        <f t="shared" si="67"/>
        <v>2015</v>
      </c>
    </row>
    <row r="1032" spans="1:18" ht="28.8" hidden="1" x14ac:dyDescent="0.55000000000000004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64"/>
        <v>42611.483206018514</v>
      </c>
      <c r="P1032" t="str">
        <f t="shared" si="65"/>
        <v>music</v>
      </c>
      <c r="Q1032" t="str">
        <f t="shared" si="66"/>
        <v>electronic music</v>
      </c>
      <c r="R1032">
        <f t="shared" si="67"/>
        <v>2016</v>
      </c>
    </row>
    <row r="1033" spans="1:18" ht="43.2" hidden="1" x14ac:dyDescent="0.55000000000000004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64"/>
        <v>42324.764004629629</v>
      </c>
      <c r="P1033" t="str">
        <f t="shared" si="65"/>
        <v>music</v>
      </c>
      <c r="Q1033" t="str">
        <f t="shared" si="66"/>
        <v>electronic music</v>
      </c>
      <c r="R1033">
        <f t="shared" si="67"/>
        <v>2015</v>
      </c>
    </row>
    <row r="1034" spans="1:18" hidden="1" x14ac:dyDescent="0.55000000000000004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ref="O1034:O1097" si="68">(((J1034/60)/60)/24)+DATE(1970,1,1)</f>
        <v>42514.666956018518</v>
      </c>
      <c r="P1034" t="str">
        <f t="shared" ref="P1034:P1097" si="69">LEFT(N1034,SEARCH("/",N1034)-1)</f>
        <v>music</v>
      </c>
      <c r="Q1034" t="str">
        <f t="shared" ref="Q1034:Q1097" si="70">RIGHT(N1034,LEN(N1034)-SEARCH("/",N1034))</f>
        <v>electronic music</v>
      </c>
      <c r="R1034">
        <f t="shared" ref="R1034:R1097" si="71">YEAR(O1034)</f>
        <v>2016</v>
      </c>
    </row>
    <row r="1035" spans="1:18" ht="43.2" hidden="1" x14ac:dyDescent="0.55000000000000004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68"/>
        <v>42688.732407407413</v>
      </c>
      <c r="P1035" t="str">
        <f t="shared" si="69"/>
        <v>music</v>
      </c>
      <c r="Q1035" t="str">
        <f t="shared" si="70"/>
        <v>electronic music</v>
      </c>
      <c r="R1035">
        <f t="shared" si="71"/>
        <v>2016</v>
      </c>
    </row>
    <row r="1036" spans="1:18" ht="43.2" hidden="1" x14ac:dyDescent="0.55000000000000004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68"/>
        <v>42555.166712962964</v>
      </c>
      <c r="P1036" t="str">
        <f t="shared" si="69"/>
        <v>music</v>
      </c>
      <c r="Q1036" t="str">
        <f t="shared" si="70"/>
        <v>electronic music</v>
      </c>
      <c r="R1036">
        <f t="shared" si="71"/>
        <v>2016</v>
      </c>
    </row>
    <row r="1037" spans="1:18" ht="43.2" hidden="1" x14ac:dyDescent="0.55000000000000004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68"/>
        <v>42016.641435185185</v>
      </c>
      <c r="P1037" t="str">
        <f t="shared" si="69"/>
        <v>music</v>
      </c>
      <c r="Q1037" t="str">
        <f t="shared" si="70"/>
        <v>electronic music</v>
      </c>
      <c r="R1037">
        <f t="shared" si="71"/>
        <v>2015</v>
      </c>
    </row>
    <row r="1038" spans="1:18" ht="43.2" hidden="1" x14ac:dyDescent="0.55000000000000004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68"/>
        <v>41249.448958333334</v>
      </c>
      <c r="P1038" t="str">
        <f t="shared" si="69"/>
        <v>music</v>
      </c>
      <c r="Q1038" t="str">
        <f t="shared" si="70"/>
        <v>electronic music</v>
      </c>
      <c r="R1038">
        <f t="shared" si="71"/>
        <v>2012</v>
      </c>
    </row>
    <row r="1039" spans="1:18" ht="43.2" hidden="1" x14ac:dyDescent="0.55000000000000004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68"/>
        <v>42119.822476851856</v>
      </c>
      <c r="P1039" t="str">
        <f t="shared" si="69"/>
        <v>music</v>
      </c>
      <c r="Q1039" t="str">
        <f t="shared" si="70"/>
        <v>electronic music</v>
      </c>
      <c r="R1039">
        <f t="shared" si="71"/>
        <v>2015</v>
      </c>
    </row>
    <row r="1040" spans="1:18" ht="43.2" hidden="1" x14ac:dyDescent="0.55000000000000004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68"/>
        <v>42418.231747685189</v>
      </c>
      <c r="P1040" t="str">
        <f t="shared" si="69"/>
        <v>music</v>
      </c>
      <c r="Q1040" t="str">
        <f t="shared" si="70"/>
        <v>electronic music</v>
      </c>
      <c r="R1040">
        <f t="shared" si="71"/>
        <v>2016</v>
      </c>
    </row>
    <row r="1041" spans="1:18" ht="43.2" hidden="1" x14ac:dyDescent="0.55000000000000004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68"/>
        <v>42692.109328703707</v>
      </c>
      <c r="P1041" t="str">
        <f t="shared" si="69"/>
        <v>music</v>
      </c>
      <c r="Q1041" t="str">
        <f t="shared" si="70"/>
        <v>electronic music</v>
      </c>
      <c r="R1041">
        <f t="shared" si="71"/>
        <v>2016</v>
      </c>
    </row>
    <row r="1042" spans="1:18" ht="43.2" hidden="1" x14ac:dyDescent="0.55000000000000004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68"/>
        <v>42579.708437499998</v>
      </c>
      <c r="P1042" t="str">
        <f t="shared" si="69"/>
        <v>journalism</v>
      </c>
      <c r="Q1042" t="str">
        <f t="shared" si="70"/>
        <v>audio</v>
      </c>
      <c r="R1042">
        <f t="shared" si="71"/>
        <v>2016</v>
      </c>
    </row>
    <row r="1043" spans="1:18" ht="43.2" hidden="1" x14ac:dyDescent="0.55000000000000004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68"/>
        <v>41831.060092592597</v>
      </c>
      <c r="P1043" t="str">
        <f t="shared" si="69"/>
        <v>journalism</v>
      </c>
      <c r="Q1043" t="str">
        <f t="shared" si="70"/>
        <v>audio</v>
      </c>
      <c r="R1043">
        <f t="shared" si="71"/>
        <v>2014</v>
      </c>
    </row>
    <row r="1044" spans="1:18" ht="43.2" hidden="1" x14ac:dyDescent="0.55000000000000004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68"/>
        <v>41851.696157407408</v>
      </c>
      <c r="P1044" t="str">
        <f t="shared" si="69"/>
        <v>journalism</v>
      </c>
      <c r="Q1044" t="str">
        <f t="shared" si="70"/>
        <v>audio</v>
      </c>
      <c r="R1044">
        <f t="shared" si="71"/>
        <v>2014</v>
      </c>
    </row>
    <row r="1045" spans="1:18" ht="43.2" hidden="1" x14ac:dyDescent="0.55000000000000004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68"/>
        <v>42114.252951388888</v>
      </c>
      <c r="P1045" t="str">
        <f t="shared" si="69"/>
        <v>journalism</v>
      </c>
      <c r="Q1045" t="str">
        <f t="shared" si="70"/>
        <v>audio</v>
      </c>
      <c r="R1045">
        <f t="shared" si="71"/>
        <v>2015</v>
      </c>
    </row>
    <row r="1046" spans="1:18" ht="43.2" hidden="1" x14ac:dyDescent="0.55000000000000004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68"/>
        <v>42011.925937499997</v>
      </c>
      <c r="P1046" t="str">
        <f t="shared" si="69"/>
        <v>journalism</v>
      </c>
      <c r="Q1046" t="str">
        <f t="shared" si="70"/>
        <v>audio</v>
      </c>
      <c r="R1046">
        <f t="shared" si="71"/>
        <v>2015</v>
      </c>
    </row>
    <row r="1047" spans="1:18" ht="43.2" hidden="1" x14ac:dyDescent="0.55000000000000004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68"/>
        <v>41844.874421296299</v>
      </c>
      <c r="P1047" t="str">
        <f t="shared" si="69"/>
        <v>journalism</v>
      </c>
      <c r="Q1047" t="str">
        <f t="shared" si="70"/>
        <v>audio</v>
      </c>
      <c r="R1047">
        <f t="shared" si="71"/>
        <v>2014</v>
      </c>
    </row>
    <row r="1048" spans="1:18" ht="43.2" hidden="1" x14ac:dyDescent="0.55000000000000004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68"/>
        <v>42319.851388888885</v>
      </c>
      <c r="P1048" t="str">
        <f t="shared" si="69"/>
        <v>journalism</v>
      </c>
      <c r="Q1048" t="str">
        <f t="shared" si="70"/>
        <v>audio</v>
      </c>
      <c r="R1048">
        <f t="shared" si="71"/>
        <v>2015</v>
      </c>
    </row>
    <row r="1049" spans="1:18" ht="43.2" hidden="1" x14ac:dyDescent="0.55000000000000004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68"/>
        <v>41918.818460648145</v>
      </c>
      <c r="P1049" t="str">
        <f t="shared" si="69"/>
        <v>journalism</v>
      </c>
      <c r="Q1049" t="str">
        <f t="shared" si="70"/>
        <v>audio</v>
      </c>
      <c r="R1049">
        <f t="shared" si="71"/>
        <v>2014</v>
      </c>
    </row>
    <row r="1050" spans="1:18" ht="43.2" hidden="1" x14ac:dyDescent="0.55000000000000004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68"/>
        <v>42598.053113425922</v>
      </c>
      <c r="P1050" t="str">
        <f t="shared" si="69"/>
        <v>journalism</v>
      </c>
      <c r="Q1050" t="str">
        <f t="shared" si="70"/>
        <v>audio</v>
      </c>
      <c r="R1050">
        <f t="shared" si="71"/>
        <v>2016</v>
      </c>
    </row>
    <row r="1051" spans="1:18" hidden="1" x14ac:dyDescent="0.55000000000000004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68"/>
        <v>42382.431076388893</v>
      </c>
      <c r="P1051" t="str">
        <f t="shared" si="69"/>
        <v>journalism</v>
      </c>
      <c r="Q1051" t="str">
        <f t="shared" si="70"/>
        <v>audio</v>
      </c>
      <c r="R1051">
        <f t="shared" si="71"/>
        <v>2016</v>
      </c>
    </row>
    <row r="1052" spans="1:18" ht="28.8" hidden="1" x14ac:dyDescent="0.55000000000000004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68"/>
        <v>42231.7971875</v>
      </c>
      <c r="P1052" t="str">
        <f t="shared" si="69"/>
        <v>journalism</v>
      </c>
      <c r="Q1052" t="str">
        <f t="shared" si="70"/>
        <v>audio</v>
      </c>
      <c r="R1052">
        <f t="shared" si="71"/>
        <v>2015</v>
      </c>
    </row>
    <row r="1053" spans="1:18" ht="43.2" hidden="1" x14ac:dyDescent="0.55000000000000004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68"/>
        <v>41850.014178240745</v>
      </c>
      <c r="P1053" t="str">
        <f t="shared" si="69"/>
        <v>journalism</v>
      </c>
      <c r="Q1053" t="str">
        <f t="shared" si="70"/>
        <v>audio</v>
      </c>
      <c r="R1053">
        <f t="shared" si="71"/>
        <v>2014</v>
      </c>
    </row>
    <row r="1054" spans="1:18" ht="57.6" hidden="1" x14ac:dyDescent="0.55000000000000004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68"/>
        <v>42483.797395833331</v>
      </c>
      <c r="P1054" t="str">
        <f t="shared" si="69"/>
        <v>journalism</v>
      </c>
      <c r="Q1054" t="str">
        <f t="shared" si="70"/>
        <v>audio</v>
      </c>
      <c r="R1054">
        <f t="shared" si="71"/>
        <v>2016</v>
      </c>
    </row>
    <row r="1055" spans="1:18" ht="43.2" hidden="1" x14ac:dyDescent="0.55000000000000004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68"/>
        <v>42775.172824074078</v>
      </c>
      <c r="P1055" t="str">
        <f t="shared" si="69"/>
        <v>journalism</v>
      </c>
      <c r="Q1055" t="str">
        <f t="shared" si="70"/>
        <v>audio</v>
      </c>
      <c r="R1055">
        <f t="shared" si="71"/>
        <v>2017</v>
      </c>
    </row>
    <row r="1056" spans="1:18" ht="43.2" hidden="1" x14ac:dyDescent="0.55000000000000004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68"/>
        <v>41831.851840277777</v>
      </c>
      <c r="P1056" t="str">
        <f t="shared" si="69"/>
        <v>journalism</v>
      </c>
      <c r="Q1056" t="str">
        <f t="shared" si="70"/>
        <v>audio</v>
      </c>
      <c r="R1056">
        <f t="shared" si="71"/>
        <v>2014</v>
      </c>
    </row>
    <row r="1057" spans="1:18" ht="43.2" hidden="1" x14ac:dyDescent="0.55000000000000004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68"/>
        <v>42406.992418981477</v>
      </c>
      <c r="P1057" t="str">
        <f t="shared" si="69"/>
        <v>journalism</v>
      </c>
      <c r="Q1057" t="str">
        <f t="shared" si="70"/>
        <v>audio</v>
      </c>
      <c r="R1057">
        <f t="shared" si="71"/>
        <v>2016</v>
      </c>
    </row>
    <row r="1058" spans="1:18" ht="43.2" hidden="1" x14ac:dyDescent="0.55000000000000004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68"/>
        <v>42058.719641203701</v>
      </c>
      <c r="P1058" t="str">
        <f t="shared" si="69"/>
        <v>journalism</v>
      </c>
      <c r="Q1058" t="str">
        <f t="shared" si="70"/>
        <v>audio</v>
      </c>
      <c r="R1058">
        <f t="shared" si="71"/>
        <v>2015</v>
      </c>
    </row>
    <row r="1059" spans="1:18" ht="43.2" hidden="1" x14ac:dyDescent="0.55000000000000004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68"/>
        <v>42678.871331018512</v>
      </c>
      <c r="P1059" t="str">
        <f t="shared" si="69"/>
        <v>journalism</v>
      </c>
      <c r="Q1059" t="str">
        <f t="shared" si="70"/>
        <v>audio</v>
      </c>
      <c r="R1059">
        <f t="shared" si="71"/>
        <v>2016</v>
      </c>
    </row>
    <row r="1060" spans="1:18" ht="43.2" hidden="1" x14ac:dyDescent="0.55000000000000004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68"/>
        <v>42047.900960648149</v>
      </c>
      <c r="P1060" t="str">
        <f t="shared" si="69"/>
        <v>journalism</v>
      </c>
      <c r="Q1060" t="str">
        <f t="shared" si="70"/>
        <v>audio</v>
      </c>
      <c r="R1060">
        <f t="shared" si="71"/>
        <v>2015</v>
      </c>
    </row>
    <row r="1061" spans="1:18" hidden="1" x14ac:dyDescent="0.55000000000000004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68"/>
        <v>42046.79</v>
      </c>
      <c r="P1061" t="str">
        <f t="shared" si="69"/>
        <v>journalism</v>
      </c>
      <c r="Q1061" t="str">
        <f t="shared" si="70"/>
        <v>audio</v>
      </c>
      <c r="R1061">
        <f t="shared" si="71"/>
        <v>2015</v>
      </c>
    </row>
    <row r="1062" spans="1:18" ht="43.2" hidden="1" x14ac:dyDescent="0.55000000000000004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68"/>
        <v>42079.913113425922</v>
      </c>
      <c r="P1062" t="str">
        <f t="shared" si="69"/>
        <v>journalism</v>
      </c>
      <c r="Q1062" t="str">
        <f t="shared" si="70"/>
        <v>audio</v>
      </c>
      <c r="R1062">
        <f t="shared" si="71"/>
        <v>2015</v>
      </c>
    </row>
    <row r="1063" spans="1:18" ht="28.8" hidden="1" x14ac:dyDescent="0.55000000000000004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68"/>
        <v>42432.276712962965</v>
      </c>
      <c r="P1063" t="str">
        <f t="shared" si="69"/>
        <v>journalism</v>
      </c>
      <c r="Q1063" t="str">
        <f t="shared" si="70"/>
        <v>audio</v>
      </c>
      <c r="R1063">
        <f t="shared" si="71"/>
        <v>2016</v>
      </c>
    </row>
    <row r="1064" spans="1:18" hidden="1" x14ac:dyDescent="0.55000000000000004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68"/>
        <v>42556.807187500002</v>
      </c>
      <c r="P1064" t="str">
        <f t="shared" si="69"/>
        <v>journalism</v>
      </c>
      <c r="Q1064" t="str">
        <f t="shared" si="70"/>
        <v>audio</v>
      </c>
      <c r="R1064">
        <f t="shared" si="71"/>
        <v>2016</v>
      </c>
    </row>
    <row r="1065" spans="1:18" ht="43.2" hidden="1" x14ac:dyDescent="0.55000000000000004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68"/>
        <v>42583.030810185184</v>
      </c>
      <c r="P1065" t="str">
        <f t="shared" si="69"/>
        <v>journalism</v>
      </c>
      <c r="Q1065" t="str">
        <f t="shared" si="70"/>
        <v>audio</v>
      </c>
      <c r="R1065">
        <f t="shared" si="71"/>
        <v>2016</v>
      </c>
    </row>
    <row r="1066" spans="1:18" ht="43.2" hidden="1" x14ac:dyDescent="0.55000000000000004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68"/>
        <v>41417.228043981479</v>
      </c>
      <c r="P1066" t="str">
        <f t="shared" si="69"/>
        <v>games</v>
      </c>
      <c r="Q1066" t="str">
        <f t="shared" si="70"/>
        <v>video games</v>
      </c>
      <c r="R1066">
        <f t="shared" si="71"/>
        <v>2013</v>
      </c>
    </row>
    <row r="1067" spans="1:18" ht="43.2" hidden="1" x14ac:dyDescent="0.55000000000000004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68"/>
        <v>41661.381041666667</v>
      </c>
      <c r="P1067" t="str">
        <f t="shared" si="69"/>
        <v>games</v>
      </c>
      <c r="Q1067" t="str">
        <f t="shared" si="70"/>
        <v>video games</v>
      </c>
      <c r="R1067">
        <f t="shared" si="71"/>
        <v>2014</v>
      </c>
    </row>
    <row r="1068" spans="1:18" ht="43.2" hidden="1" x14ac:dyDescent="0.55000000000000004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68"/>
        <v>41445.962754629632</v>
      </c>
      <c r="P1068" t="str">
        <f t="shared" si="69"/>
        <v>games</v>
      </c>
      <c r="Q1068" t="str">
        <f t="shared" si="70"/>
        <v>video games</v>
      </c>
      <c r="R1068">
        <f t="shared" si="71"/>
        <v>2013</v>
      </c>
    </row>
    <row r="1069" spans="1:18" ht="43.2" hidden="1" x14ac:dyDescent="0.55000000000000004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68"/>
        <v>41599.855682870373</v>
      </c>
      <c r="P1069" t="str">
        <f t="shared" si="69"/>
        <v>games</v>
      </c>
      <c r="Q1069" t="str">
        <f t="shared" si="70"/>
        <v>video games</v>
      </c>
      <c r="R1069">
        <f t="shared" si="71"/>
        <v>2013</v>
      </c>
    </row>
    <row r="1070" spans="1:18" ht="43.2" hidden="1" x14ac:dyDescent="0.55000000000000004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68"/>
        <v>42440.371111111104</v>
      </c>
      <c r="P1070" t="str">
        <f t="shared" si="69"/>
        <v>games</v>
      </c>
      <c r="Q1070" t="str">
        <f t="shared" si="70"/>
        <v>video games</v>
      </c>
      <c r="R1070">
        <f t="shared" si="71"/>
        <v>2016</v>
      </c>
    </row>
    <row r="1071" spans="1:18" ht="43.2" hidden="1" x14ac:dyDescent="0.55000000000000004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68"/>
        <v>41572.229849537034</v>
      </c>
      <c r="P1071" t="str">
        <f t="shared" si="69"/>
        <v>games</v>
      </c>
      <c r="Q1071" t="str">
        <f t="shared" si="70"/>
        <v>video games</v>
      </c>
      <c r="R1071">
        <f t="shared" si="71"/>
        <v>2013</v>
      </c>
    </row>
    <row r="1072" spans="1:18" ht="43.2" hidden="1" x14ac:dyDescent="0.55000000000000004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68"/>
        <v>41163.011828703704</v>
      </c>
      <c r="P1072" t="str">
        <f t="shared" si="69"/>
        <v>games</v>
      </c>
      <c r="Q1072" t="str">
        <f t="shared" si="70"/>
        <v>video games</v>
      </c>
      <c r="R1072">
        <f t="shared" si="71"/>
        <v>2012</v>
      </c>
    </row>
    <row r="1073" spans="1:18" ht="43.2" hidden="1" x14ac:dyDescent="0.55000000000000004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68"/>
        <v>42295.753391203703</v>
      </c>
      <c r="P1073" t="str">
        <f t="shared" si="69"/>
        <v>games</v>
      </c>
      <c r="Q1073" t="str">
        <f t="shared" si="70"/>
        <v>video games</v>
      </c>
      <c r="R1073">
        <f t="shared" si="71"/>
        <v>2015</v>
      </c>
    </row>
    <row r="1074" spans="1:18" ht="43.2" hidden="1" x14ac:dyDescent="0.55000000000000004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68"/>
        <v>41645.832141203704</v>
      </c>
      <c r="P1074" t="str">
        <f t="shared" si="69"/>
        <v>games</v>
      </c>
      <c r="Q1074" t="str">
        <f t="shared" si="70"/>
        <v>video games</v>
      </c>
      <c r="R1074">
        <f t="shared" si="71"/>
        <v>2014</v>
      </c>
    </row>
    <row r="1075" spans="1:18" ht="28.8" hidden="1" x14ac:dyDescent="0.55000000000000004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68"/>
        <v>40802.964594907404</v>
      </c>
      <c r="P1075" t="str">
        <f t="shared" si="69"/>
        <v>games</v>
      </c>
      <c r="Q1075" t="str">
        <f t="shared" si="70"/>
        <v>video games</v>
      </c>
      <c r="R1075">
        <f t="shared" si="71"/>
        <v>2011</v>
      </c>
    </row>
    <row r="1076" spans="1:18" ht="43.2" hidden="1" x14ac:dyDescent="0.55000000000000004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68"/>
        <v>41613.172974537039</v>
      </c>
      <c r="P1076" t="str">
        <f t="shared" si="69"/>
        <v>games</v>
      </c>
      <c r="Q1076" t="str">
        <f t="shared" si="70"/>
        <v>video games</v>
      </c>
      <c r="R1076">
        <f t="shared" si="71"/>
        <v>2013</v>
      </c>
    </row>
    <row r="1077" spans="1:18" ht="28.8" hidden="1" x14ac:dyDescent="0.55000000000000004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68"/>
        <v>41005.904120370367</v>
      </c>
      <c r="P1077" t="str">
        <f t="shared" si="69"/>
        <v>games</v>
      </c>
      <c r="Q1077" t="str">
        <f t="shared" si="70"/>
        <v>video games</v>
      </c>
      <c r="R1077">
        <f t="shared" si="71"/>
        <v>2012</v>
      </c>
    </row>
    <row r="1078" spans="1:18" ht="43.2" hidden="1" x14ac:dyDescent="0.55000000000000004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68"/>
        <v>41838.377893518518</v>
      </c>
      <c r="P1078" t="str">
        <f t="shared" si="69"/>
        <v>games</v>
      </c>
      <c r="Q1078" t="str">
        <f t="shared" si="70"/>
        <v>video games</v>
      </c>
      <c r="R1078">
        <f t="shared" si="71"/>
        <v>2014</v>
      </c>
    </row>
    <row r="1079" spans="1:18" ht="43.2" hidden="1" x14ac:dyDescent="0.55000000000000004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68"/>
        <v>42353.16679398148</v>
      </c>
      <c r="P1079" t="str">
        <f t="shared" si="69"/>
        <v>games</v>
      </c>
      <c r="Q1079" t="str">
        <f t="shared" si="70"/>
        <v>video games</v>
      </c>
      <c r="R1079">
        <f t="shared" si="71"/>
        <v>2015</v>
      </c>
    </row>
    <row r="1080" spans="1:18" ht="43.2" hidden="1" x14ac:dyDescent="0.55000000000000004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68"/>
        <v>40701.195844907408</v>
      </c>
      <c r="P1080" t="str">
        <f t="shared" si="69"/>
        <v>games</v>
      </c>
      <c r="Q1080" t="str">
        <f t="shared" si="70"/>
        <v>video games</v>
      </c>
      <c r="R1080">
        <f t="shared" si="71"/>
        <v>2011</v>
      </c>
    </row>
    <row r="1081" spans="1:18" ht="43.2" hidden="1" x14ac:dyDescent="0.55000000000000004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68"/>
        <v>42479.566388888896</v>
      </c>
      <c r="P1081" t="str">
        <f t="shared" si="69"/>
        <v>games</v>
      </c>
      <c r="Q1081" t="str">
        <f t="shared" si="70"/>
        <v>video games</v>
      </c>
      <c r="R1081">
        <f t="shared" si="71"/>
        <v>2016</v>
      </c>
    </row>
    <row r="1082" spans="1:18" ht="43.2" hidden="1" x14ac:dyDescent="0.55000000000000004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68"/>
        <v>41740.138113425928</v>
      </c>
      <c r="P1082" t="str">
        <f t="shared" si="69"/>
        <v>games</v>
      </c>
      <c r="Q1082" t="str">
        <f t="shared" si="70"/>
        <v>video games</v>
      </c>
      <c r="R1082">
        <f t="shared" si="71"/>
        <v>2014</v>
      </c>
    </row>
    <row r="1083" spans="1:18" ht="43.2" hidden="1" x14ac:dyDescent="0.55000000000000004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68"/>
        <v>42002.926990740743</v>
      </c>
      <c r="P1083" t="str">
        <f t="shared" si="69"/>
        <v>games</v>
      </c>
      <c r="Q1083" t="str">
        <f t="shared" si="70"/>
        <v>video games</v>
      </c>
      <c r="R1083">
        <f t="shared" si="71"/>
        <v>2014</v>
      </c>
    </row>
    <row r="1084" spans="1:18" ht="28.8" hidden="1" x14ac:dyDescent="0.55000000000000004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68"/>
        <v>41101.906111111115</v>
      </c>
      <c r="P1084" t="str">
        <f t="shared" si="69"/>
        <v>games</v>
      </c>
      <c r="Q1084" t="str">
        <f t="shared" si="70"/>
        <v>video games</v>
      </c>
      <c r="R1084">
        <f t="shared" si="71"/>
        <v>2012</v>
      </c>
    </row>
    <row r="1085" spans="1:18" ht="43.2" hidden="1" x14ac:dyDescent="0.55000000000000004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68"/>
        <v>41793.659525462965</v>
      </c>
      <c r="P1085" t="str">
        <f t="shared" si="69"/>
        <v>games</v>
      </c>
      <c r="Q1085" t="str">
        <f t="shared" si="70"/>
        <v>video games</v>
      </c>
      <c r="R1085">
        <f t="shared" si="71"/>
        <v>2014</v>
      </c>
    </row>
    <row r="1086" spans="1:18" hidden="1" x14ac:dyDescent="0.55000000000000004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68"/>
        <v>41829.912083333329</v>
      </c>
      <c r="P1086" t="str">
        <f t="shared" si="69"/>
        <v>games</v>
      </c>
      <c r="Q1086" t="str">
        <f t="shared" si="70"/>
        <v>video games</v>
      </c>
      <c r="R1086">
        <f t="shared" si="71"/>
        <v>2014</v>
      </c>
    </row>
    <row r="1087" spans="1:18" ht="28.8" hidden="1" x14ac:dyDescent="0.55000000000000004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68"/>
        <v>42413.671006944445</v>
      </c>
      <c r="P1087" t="str">
        <f t="shared" si="69"/>
        <v>games</v>
      </c>
      <c r="Q1087" t="str">
        <f t="shared" si="70"/>
        <v>video games</v>
      </c>
      <c r="R1087">
        <f t="shared" si="71"/>
        <v>2016</v>
      </c>
    </row>
    <row r="1088" spans="1:18" hidden="1" x14ac:dyDescent="0.55000000000000004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68"/>
        <v>41845.866793981484</v>
      </c>
      <c r="P1088" t="str">
        <f t="shared" si="69"/>
        <v>games</v>
      </c>
      <c r="Q1088" t="str">
        <f t="shared" si="70"/>
        <v>video games</v>
      </c>
      <c r="R1088">
        <f t="shared" si="71"/>
        <v>2014</v>
      </c>
    </row>
    <row r="1089" spans="1:18" ht="43.2" hidden="1" x14ac:dyDescent="0.55000000000000004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68"/>
        <v>41775.713969907411</v>
      </c>
      <c r="P1089" t="str">
        <f t="shared" si="69"/>
        <v>games</v>
      </c>
      <c r="Q1089" t="str">
        <f t="shared" si="70"/>
        <v>video games</v>
      </c>
      <c r="R1089">
        <f t="shared" si="71"/>
        <v>2014</v>
      </c>
    </row>
    <row r="1090" spans="1:18" ht="28.8" hidden="1" x14ac:dyDescent="0.55000000000000004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si="68"/>
        <v>41723.799386574072</v>
      </c>
      <c r="P1090" t="str">
        <f t="shared" si="69"/>
        <v>games</v>
      </c>
      <c r="Q1090" t="str">
        <f t="shared" si="70"/>
        <v>video games</v>
      </c>
      <c r="R1090">
        <f t="shared" si="71"/>
        <v>2014</v>
      </c>
    </row>
    <row r="1091" spans="1:18" ht="28.8" hidden="1" x14ac:dyDescent="0.55000000000000004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si="68"/>
        <v>42151.189525462964</v>
      </c>
      <c r="P1091" t="str">
        <f t="shared" si="69"/>
        <v>games</v>
      </c>
      <c r="Q1091" t="str">
        <f t="shared" si="70"/>
        <v>video games</v>
      </c>
      <c r="R1091">
        <f t="shared" si="71"/>
        <v>2015</v>
      </c>
    </row>
    <row r="1092" spans="1:18" ht="43.2" hidden="1" x14ac:dyDescent="0.55000000000000004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68"/>
        <v>42123.185798611114</v>
      </c>
      <c r="P1092" t="str">
        <f t="shared" si="69"/>
        <v>games</v>
      </c>
      <c r="Q1092" t="str">
        <f t="shared" si="70"/>
        <v>video games</v>
      </c>
      <c r="R1092">
        <f t="shared" si="71"/>
        <v>2015</v>
      </c>
    </row>
    <row r="1093" spans="1:18" ht="43.2" hidden="1" x14ac:dyDescent="0.55000000000000004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68"/>
        <v>42440.820277777777</v>
      </c>
      <c r="P1093" t="str">
        <f t="shared" si="69"/>
        <v>games</v>
      </c>
      <c r="Q1093" t="str">
        <f t="shared" si="70"/>
        <v>video games</v>
      </c>
      <c r="R1093">
        <f t="shared" si="71"/>
        <v>2016</v>
      </c>
    </row>
    <row r="1094" spans="1:18" ht="57.6" hidden="1" x14ac:dyDescent="0.55000000000000004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68"/>
        <v>41250.025902777779</v>
      </c>
      <c r="P1094" t="str">
        <f t="shared" si="69"/>
        <v>games</v>
      </c>
      <c r="Q1094" t="str">
        <f t="shared" si="70"/>
        <v>video games</v>
      </c>
      <c r="R1094">
        <f t="shared" si="71"/>
        <v>2012</v>
      </c>
    </row>
    <row r="1095" spans="1:18" ht="43.2" hidden="1" x14ac:dyDescent="0.55000000000000004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68"/>
        <v>42396.973807870367</v>
      </c>
      <c r="P1095" t="str">
        <f t="shared" si="69"/>
        <v>games</v>
      </c>
      <c r="Q1095" t="str">
        <f t="shared" si="70"/>
        <v>video games</v>
      </c>
      <c r="R1095">
        <f t="shared" si="71"/>
        <v>2016</v>
      </c>
    </row>
    <row r="1096" spans="1:18" ht="43.2" hidden="1" x14ac:dyDescent="0.55000000000000004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68"/>
        <v>40795.713344907403</v>
      </c>
      <c r="P1096" t="str">
        <f t="shared" si="69"/>
        <v>games</v>
      </c>
      <c r="Q1096" t="str">
        <f t="shared" si="70"/>
        <v>video games</v>
      </c>
      <c r="R1096">
        <f t="shared" si="71"/>
        <v>2011</v>
      </c>
    </row>
    <row r="1097" spans="1:18" ht="43.2" hidden="1" x14ac:dyDescent="0.55000000000000004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68"/>
        <v>41486.537268518521</v>
      </c>
      <c r="P1097" t="str">
        <f t="shared" si="69"/>
        <v>games</v>
      </c>
      <c r="Q1097" t="str">
        <f t="shared" si="70"/>
        <v>video games</v>
      </c>
      <c r="R1097">
        <f t="shared" si="71"/>
        <v>2013</v>
      </c>
    </row>
    <row r="1098" spans="1:18" ht="43.2" hidden="1" x14ac:dyDescent="0.55000000000000004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ref="O1098:O1161" si="72">(((J1098/60)/60)/24)+DATE(1970,1,1)</f>
        <v>41885.51798611111</v>
      </c>
      <c r="P1098" t="str">
        <f t="shared" ref="P1098:P1161" si="73">LEFT(N1098,SEARCH("/",N1098)-1)</f>
        <v>games</v>
      </c>
      <c r="Q1098" t="str">
        <f t="shared" ref="Q1098:Q1161" si="74">RIGHT(N1098,LEN(N1098)-SEARCH("/",N1098))</f>
        <v>video games</v>
      </c>
      <c r="R1098">
        <f t="shared" ref="R1098:R1161" si="75">YEAR(O1098)</f>
        <v>2014</v>
      </c>
    </row>
    <row r="1099" spans="1:18" ht="43.2" hidden="1" x14ac:dyDescent="0.55000000000000004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72"/>
        <v>41660.792557870373</v>
      </c>
      <c r="P1099" t="str">
        <f t="shared" si="73"/>
        <v>games</v>
      </c>
      <c r="Q1099" t="str">
        <f t="shared" si="74"/>
        <v>video games</v>
      </c>
      <c r="R1099">
        <f t="shared" si="75"/>
        <v>2014</v>
      </c>
    </row>
    <row r="1100" spans="1:18" ht="28.8" hidden="1" x14ac:dyDescent="0.55000000000000004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72"/>
        <v>41712.762673611112</v>
      </c>
      <c r="P1100" t="str">
        <f t="shared" si="73"/>
        <v>games</v>
      </c>
      <c r="Q1100" t="str">
        <f t="shared" si="74"/>
        <v>video games</v>
      </c>
      <c r="R1100">
        <f t="shared" si="75"/>
        <v>2014</v>
      </c>
    </row>
    <row r="1101" spans="1:18" ht="43.2" hidden="1" x14ac:dyDescent="0.55000000000000004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72"/>
        <v>42107.836435185185</v>
      </c>
      <c r="P1101" t="str">
        <f t="shared" si="73"/>
        <v>games</v>
      </c>
      <c r="Q1101" t="str">
        <f t="shared" si="74"/>
        <v>video games</v>
      </c>
      <c r="R1101">
        <f t="shared" si="75"/>
        <v>2015</v>
      </c>
    </row>
    <row r="1102" spans="1:18" ht="43.2" hidden="1" x14ac:dyDescent="0.55000000000000004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72"/>
        <v>42384.110775462963</v>
      </c>
      <c r="P1102" t="str">
        <f t="shared" si="73"/>
        <v>games</v>
      </c>
      <c r="Q1102" t="str">
        <f t="shared" si="74"/>
        <v>video games</v>
      </c>
      <c r="R1102">
        <f t="shared" si="75"/>
        <v>2016</v>
      </c>
    </row>
    <row r="1103" spans="1:18" ht="28.8" hidden="1" x14ac:dyDescent="0.55000000000000004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72"/>
        <v>42538.77243055556</v>
      </c>
      <c r="P1103" t="str">
        <f t="shared" si="73"/>
        <v>games</v>
      </c>
      <c r="Q1103" t="str">
        <f t="shared" si="74"/>
        <v>video games</v>
      </c>
      <c r="R1103">
        <f t="shared" si="75"/>
        <v>2016</v>
      </c>
    </row>
    <row r="1104" spans="1:18" ht="43.2" hidden="1" x14ac:dyDescent="0.55000000000000004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72"/>
        <v>41577.045428240745</v>
      </c>
      <c r="P1104" t="str">
        <f t="shared" si="73"/>
        <v>games</v>
      </c>
      <c r="Q1104" t="str">
        <f t="shared" si="74"/>
        <v>video games</v>
      </c>
      <c r="R1104">
        <f t="shared" si="75"/>
        <v>2013</v>
      </c>
    </row>
    <row r="1105" spans="1:18" ht="43.2" hidden="1" x14ac:dyDescent="0.55000000000000004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72"/>
        <v>42479.22210648148</v>
      </c>
      <c r="P1105" t="str">
        <f t="shared" si="73"/>
        <v>games</v>
      </c>
      <c r="Q1105" t="str">
        <f t="shared" si="74"/>
        <v>video games</v>
      </c>
      <c r="R1105">
        <f t="shared" si="75"/>
        <v>2016</v>
      </c>
    </row>
    <row r="1106" spans="1:18" ht="43.2" hidden="1" x14ac:dyDescent="0.55000000000000004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72"/>
        <v>41771.40996527778</v>
      </c>
      <c r="P1106" t="str">
        <f t="shared" si="73"/>
        <v>games</v>
      </c>
      <c r="Q1106" t="str">
        <f t="shared" si="74"/>
        <v>video games</v>
      </c>
      <c r="R1106">
        <f t="shared" si="75"/>
        <v>2014</v>
      </c>
    </row>
    <row r="1107" spans="1:18" ht="43.2" hidden="1" x14ac:dyDescent="0.55000000000000004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72"/>
        <v>41692.135729166665</v>
      </c>
      <c r="P1107" t="str">
        <f t="shared" si="73"/>
        <v>games</v>
      </c>
      <c r="Q1107" t="str">
        <f t="shared" si="74"/>
        <v>video games</v>
      </c>
      <c r="R1107">
        <f t="shared" si="75"/>
        <v>2014</v>
      </c>
    </row>
    <row r="1108" spans="1:18" ht="43.2" hidden="1" x14ac:dyDescent="0.55000000000000004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72"/>
        <v>40973.740451388891</v>
      </c>
      <c r="P1108" t="str">
        <f t="shared" si="73"/>
        <v>games</v>
      </c>
      <c r="Q1108" t="str">
        <f t="shared" si="74"/>
        <v>video games</v>
      </c>
      <c r="R1108">
        <f t="shared" si="75"/>
        <v>2012</v>
      </c>
    </row>
    <row r="1109" spans="1:18" ht="57.6" hidden="1" x14ac:dyDescent="0.55000000000000004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72"/>
        <v>41813.861388888887</v>
      </c>
      <c r="P1109" t="str">
        <f t="shared" si="73"/>
        <v>games</v>
      </c>
      <c r="Q1109" t="str">
        <f t="shared" si="74"/>
        <v>video games</v>
      </c>
      <c r="R1109">
        <f t="shared" si="75"/>
        <v>2014</v>
      </c>
    </row>
    <row r="1110" spans="1:18" ht="43.2" hidden="1" x14ac:dyDescent="0.55000000000000004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72"/>
        <v>40952.636979166666</v>
      </c>
      <c r="P1110" t="str">
        <f t="shared" si="73"/>
        <v>games</v>
      </c>
      <c r="Q1110" t="str">
        <f t="shared" si="74"/>
        <v>video games</v>
      </c>
      <c r="R1110">
        <f t="shared" si="75"/>
        <v>2012</v>
      </c>
    </row>
    <row r="1111" spans="1:18" ht="43.2" hidden="1" x14ac:dyDescent="0.55000000000000004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72"/>
        <v>42662.752199074079</v>
      </c>
      <c r="P1111" t="str">
        <f t="shared" si="73"/>
        <v>games</v>
      </c>
      <c r="Q1111" t="str">
        <f t="shared" si="74"/>
        <v>video games</v>
      </c>
      <c r="R1111">
        <f t="shared" si="75"/>
        <v>2016</v>
      </c>
    </row>
    <row r="1112" spans="1:18" ht="43.2" hidden="1" x14ac:dyDescent="0.55000000000000004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72"/>
        <v>41220.933124999996</v>
      </c>
      <c r="P1112" t="str">
        <f t="shared" si="73"/>
        <v>games</v>
      </c>
      <c r="Q1112" t="str">
        <f t="shared" si="74"/>
        <v>video games</v>
      </c>
      <c r="R1112">
        <f t="shared" si="75"/>
        <v>2012</v>
      </c>
    </row>
    <row r="1113" spans="1:18" ht="43.2" hidden="1" x14ac:dyDescent="0.55000000000000004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72"/>
        <v>42347.203587962969</v>
      </c>
      <c r="P1113" t="str">
        <f t="shared" si="73"/>
        <v>games</v>
      </c>
      <c r="Q1113" t="str">
        <f t="shared" si="74"/>
        <v>video games</v>
      </c>
      <c r="R1113">
        <f t="shared" si="75"/>
        <v>2015</v>
      </c>
    </row>
    <row r="1114" spans="1:18" ht="43.2" hidden="1" x14ac:dyDescent="0.55000000000000004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72"/>
        <v>41963.759386574078</v>
      </c>
      <c r="P1114" t="str">
        <f t="shared" si="73"/>
        <v>games</v>
      </c>
      <c r="Q1114" t="str">
        <f t="shared" si="74"/>
        <v>video games</v>
      </c>
      <c r="R1114">
        <f t="shared" si="75"/>
        <v>2014</v>
      </c>
    </row>
    <row r="1115" spans="1:18" ht="43.2" hidden="1" x14ac:dyDescent="0.55000000000000004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72"/>
        <v>41835.977083333331</v>
      </c>
      <c r="P1115" t="str">
        <f t="shared" si="73"/>
        <v>games</v>
      </c>
      <c r="Q1115" t="str">
        <f t="shared" si="74"/>
        <v>video games</v>
      </c>
      <c r="R1115">
        <f t="shared" si="75"/>
        <v>2014</v>
      </c>
    </row>
    <row r="1116" spans="1:18" ht="43.2" hidden="1" x14ac:dyDescent="0.55000000000000004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72"/>
        <v>41526.345914351856</v>
      </c>
      <c r="P1116" t="str">
        <f t="shared" si="73"/>
        <v>games</v>
      </c>
      <c r="Q1116" t="str">
        <f t="shared" si="74"/>
        <v>video games</v>
      </c>
      <c r="R1116">
        <f t="shared" si="75"/>
        <v>2013</v>
      </c>
    </row>
    <row r="1117" spans="1:18" ht="43.2" hidden="1" x14ac:dyDescent="0.55000000000000004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72"/>
        <v>42429.695543981477</v>
      </c>
      <c r="P1117" t="str">
        <f t="shared" si="73"/>
        <v>games</v>
      </c>
      <c r="Q1117" t="str">
        <f t="shared" si="74"/>
        <v>video games</v>
      </c>
      <c r="R1117">
        <f t="shared" si="75"/>
        <v>2016</v>
      </c>
    </row>
    <row r="1118" spans="1:18" ht="28.8" hidden="1" x14ac:dyDescent="0.55000000000000004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72"/>
        <v>41009.847314814811</v>
      </c>
      <c r="P1118" t="str">
        <f t="shared" si="73"/>
        <v>games</v>
      </c>
      <c r="Q1118" t="str">
        <f t="shared" si="74"/>
        <v>video games</v>
      </c>
      <c r="R1118">
        <f t="shared" si="75"/>
        <v>2012</v>
      </c>
    </row>
    <row r="1119" spans="1:18" ht="43.2" hidden="1" x14ac:dyDescent="0.55000000000000004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72"/>
        <v>42333.598530092597</v>
      </c>
      <c r="P1119" t="str">
        <f t="shared" si="73"/>
        <v>games</v>
      </c>
      <c r="Q1119" t="str">
        <f t="shared" si="74"/>
        <v>video games</v>
      </c>
      <c r="R1119">
        <f t="shared" si="75"/>
        <v>2015</v>
      </c>
    </row>
    <row r="1120" spans="1:18" ht="43.2" hidden="1" x14ac:dyDescent="0.55000000000000004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72"/>
        <v>41704.16642361111</v>
      </c>
      <c r="P1120" t="str">
        <f t="shared" si="73"/>
        <v>games</v>
      </c>
      <c r="Q1120" t="str">
        <f t="shared" si="74"/>
        <v>video games</v>
      </c>
      <c r="R1120">
        <f t="shared" si="75"/>
        <v>2014</v>
      </c>
    </row>
    <row r="1121" spans="1:18" ht="43.2" hidden="1" x14ac:dyDescent="0.55000000000000004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72"/>
        <v>41722.792407407411</v>
      </c>
      <c r="P1121" t="str">
        <f t="shared" si="73"/>
        <v>games</v>
      </c>
      <c r="Q1121" t="str">
        <f t="shared" si="74"/>
        <v>video games</v>
      </c>
      <c r="R1121">
        <f t="shared" si="75"/>
        <v>2014</v>
      </c>
    </row>
    <row r="1122" spans="1:18" ht="28.8" hidden="1" x14ac:dyDescent="0.55000000000000004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72"/>
        <v>40799.872685185182</v>
      </c>
      <c r="P1122" t="str">
        <f t="shared" si="73"/>
        <v>games</v>
      </c>
      <c r="Q1122" t="str">
        <f t="shared" si="74"/>
        <v>video games</v>
      </c>
      <c r="R1122">
        <f t="shared" si="75"/>
        <v>2011</v>
      </c>
    </row>
    <row r="1123" spans="1:18" ht="43.2" hidden="1" x14ac:dyDescent="0.55000000000000004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72"/>
        <v>42412.934212962966</v>
      </c>
      <c r="P1123" t="str">
        <f t="shared" si="73"/>
        <v>games</v>
      </c>
      <c r="Q1123" t="str">
        <f t="shared" si="74"/>
        <v>video games</v>
      </c>
      <c r="R1123">
        <f t="shared" si="75"/>
        <v>2016</v>
      </c>
    </row>
    <row r="1124" spans="1:18" ht="43.2" hidden="1" x14ac:dyDescent="0.55000000000000004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72"/>
        <v>41410.703993055555</v>
      </c>
      <c r="P1124" t="str">
        <f t="shared" si="73"/>
        <v>games</v>
      </c>
      <c r="Q1124" t="str">
        <f t="shared" si="74"/>
        <v>video games</v>
      </c>
      <c r="R1124">
        <f t="shared" si="75"/>
        <v>2013</v>
      </c>
    </row>
    <row r="1125" spans="1:18" ht="43.2" hidden="1" x14ac:dyDescent="0.55000000000000004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72"/>
        <v>41718.5237037037</v>
      </c>
      <c r="P1125" t="str">
        <f t="shared" si="73"/>
        <v>games</v>
      </c>
      <c r="Q1125" t="str">
        <f t="shared" si="74"/>
        <v>video games</v>
      </c>
      <c r="R1125">
        <f t="shared" si="75"/>
        <v>2014</v>
      </c>
    </row>
    <row r="1126" spans="1:18" ht="43.2" hidden="1" x14ac:dyDescent="0.55000000000000004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72"/>
        <v>42094.667256944449</v>
      </c>
      <c r="P1126" t="str">
        <f t="shared" si="73"/>
        <v>games</v>
      </c>
      <c r="Q1126" t="str">
        <f t="shared" si="74"/>
        <v>mobile games</v>
      </c>
      <c r="R1126">
        <f t="shared" si="75"/>
        <v>2015</v>
      </c>
    </row>
    <row r="1127" spans="1:18" ht="43.2" hidden="1" x14ac:dyDescent="0.55000000000000004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72"/>
        <v>42212.624189814815</v>
      </c>
      <c r="P1127" t="str">
        <f t="shared" si="73"/>
        <v>games</v>
      </c>
      <c r="Q1127" t="str">
        <f t="shared" si="74"/>
        <v>mobile games</v>
      </c>
      <c r="R1127">
        <f t="shared" si="75"/>
        <v>2015</v>
      </c>
    </row>
    <row r="1128" spans="1:18" ht="43.2" hidden="1" x14ac:dyDescent="0.55000000000000004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72"/>
        <v>42535.327476851846</v>
      </c>
      <c r="P1128" t="str">
        <f t="shared" si="73"/>
        <v>games</v>
      </c>
      <c r="Q1128" t="str">
        <f t="shared" si="74"/>
        <v>mobile games</v>
      </c>
      <c r="R1128">
        <f t="shared" si="75"/>
        <v>2016</v>
      </c>
    </row>
    <row r="1129" spans="1:18" ht="57.6" hidden="1" x14ac:dyDescent="0.55000000000000004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72"/>
        <v>41926.854166666664</v>
      </c>
      <c r="P1129" t="str">
        <f t="shared" si="73"/>
        <v>games</v>
      </c>
      <c r="Q1129" t="str">
        <f t="shared" si="74"/>
        <v>mobile games</v>
      </c>
      <c r="R1129">
        <f t="shared" si="75"/>
        <v>2014</v>
      </c>
    </row>
    <row r="1130" spans="1:18" hidden="1" x14ac:dyDescent="0.55000000000000004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72"/>
        <v>41828.649502314816</v>
      </c>
      <c r="P1130" t="str">
        <f t="shared" si="73"/>
        <v>games</v>
      </c>
      <c r="Q1130" t="str">
        <f t="shared" si="74"/>
        <v>mobile games</v>
      </c>
      <c r="R1130">
        <f t="shared" si="75"/>
        <v>2014</v>
      </c>
    </row>
    <row r="1131" spans="1:18" ht="43.2" hidden="1" x14ac:dyDescent="0.55000000000000004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72"/>
        <v>42496.264965277776</v>
      </c>
      <c r="P1131" t="str">
        <f t="shared" si="73"/>
        <v>games</v>
      </c>
      <c r="Q1131" t="str">
        <f t="shared" si="74"/>
        <v>mobile games</v>
      </c>
      <c r="R1131">
        <f t="shared" si="75"/>
        <v>2016</v>
      </c>
    </row>
    <row r="1132" spans="1:18" ht="43.2" hidden="1" x14ac:dyDescent="0.55000000000000004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72"/>
        <v>41908.996527777781</v>
      </c>
      <c r="P1132" t="str">
        <f t="shared" si="73"/>
        <v>games</v>
      </c>
      <c r="Q1132" t="str">
        <f t="shared" si="74"/>
        <v>mobile games</v>
      </c>
      <c r="R1132">
        <f t="shared" si="75"/>
        <v>2014</v>
      </c>
    </row>
    <row r="1133" spans="1:18" ht="43.2" hidden="1" x14ac:dyDescent="0.55000000000000004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72"/>
        <v>42332.908194444448</v>
      </c>
      <c r="P1133" t="str">
        <f t="shared" si="73"/>
        <v>games</v>
      </c>
      <c r="Q1133" t="str">
        <f t="shared" si="74"/>
        <v>mobile games</v>
      </c>
      <c r="R1133">
        <f t="shared" si="75"/>
        <v>2015</v>
      </c>
    </row>
    <row r="1134" spans="1:18" ht="43.2" hidden="1" x14ac:dyDescent="0.55000000000000004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72"/>
        <v>42706.115405092598</v>
      </c>
      <c r="P1134" t="str">
        <f t="shared" si="73"/>
        <v>games</v>
      </c>
      <c r="Q1134" t="str">
        <f t="shared" si="74"/>
        <v>mobile games</v>
      </c>
      <c r="R1134">
        <f t="shared" si="75"/>
        <v>2016</v>
      </c>
    </row>
    <row r="1135" spans="1:18" ht="43.2" hidden="1" x14ac:dyDescent="0.55000000000000004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72"/>
        <v>41821.407187500001</v>
      </c>
      <c r="P1135" t="str">
        <f t="shared" si="73"/>
        <v>games</v>
      </c>
      <c r="Q1135" t="str">
        <f t="shared" si="74"/>
        <v>mobile games</v>
      </c>
      <c r="R1135">
        <f t="shared" si="75"/>
        <v>2014</v>
      </c>
    </row>
    <row r="1136" spans="1:18" ht="43.2" hidden="1" x14ac:dyDescent="0.55000000000000004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72"/>
        <v>41958.285046296296</v>
      </c>
      <c r="P1136" t="str">
        <f t="shared" si="73"/>
        <v>games</v>
      </c>
      <c r="Q1136" t="str">
        <f t="shared" si="74"/>
        <v>mobile games</v>
      </c>
      <c r="R1136">
        <f t="shared" si="75"/>
        <v>2014</v>
      </c>
    </row>
    <row r="1137" spans="1:18" ht="57.6" hidden="1" x14ac:dyDescent="0.55000000000000004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72"/>
        <v>42558.989513888882</v>
      </c>
      <c r="P1137" t="str">
        <f t="shared" si="73"/>
        <v>games</v>
      </c>
      <c r="Q1137" t="str">
        <f t="shared" si="74"/>
        <v>mobile games</v>
      </c>
      <c r="R1137">
        <f t="shared" si="75"/>
        <v>2016</v>
      </c>
    </row>
    <row r="1138" spans="1:18" ht="43.2" hidden="1" x14ac:dyDescent="0.55000000000000004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72"/>
        <v>42327.671631944439</v>
      </c>
      <c r="P1138" t="str">
        <f t="shared" si="73"/>
        <v>games</v>
      </c>
      <c r="Q1138" t="str">
        <f t="shared" si="74"/>
        <v>mobile games</v>
      </c>
      <c r="R1138">
        <f t="shared" si="75"/>
        <v>2015</v>
      </c>
    </row>
    <row r="1139" spans="1:18" ht="43.2" hidden="1" x14ac:dyDescent="0.55000000000000004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72"/>
        <v>42453.819687499999</v>
      </c>
      <c r="P1139" t="str">
        <f t="shared" si="73"/>
        <v>games</v>
      </c>
      <c r="Q1139" t="str">
        <f t="shared" si="74"/>
        <v>mobile games</v>
      </c>
      <c r="R1139">
        <f t="shared" si="75"/>
        <v>2016</v>
      </c>
    </row>
    <row r="1140" spans="1:18" ht="43.2" hidden="1" x14ac:dyDescent="0.55000000000000004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72"/>
        <v>42736.9066087963</v>
      </c>
      <c r="P1140" t="str">
        <f t="shared" si="73"/>
        <v>games</v>
      </c>
      <c r="Q1140" t="str">
        <f t="shared" si="74"/>
        <v>mobile games</v>
      </c>
      <c r="R1140">
        <f t="shared" si="75"/>
        <v>2017</v>
      </c>
    </row>
    <row r="1141" spans="1:18" ht="43.2" hidden="1" x14ac:dyDescent="0.55000000000000004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72"/>
        <v>41975.347523148142</v>
      </c>
      <c r="P1141" t="str">
        <f t="shared" si="73"/>
        <v>games</v>
      </c>
      <c r="Q1141" t="str">
        <f t="shared" si="74"/>
        <v>mobile games</v>
      </c>
      <c r="R1141">
        <f t="shared" si="75"/>
        <v>2014</v>
      </c>
    </row>
    <row r="1142" spans="1:18" ht="43.2" hidden="1" x14ac:dyDescent="0.55000000000000004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72"/>
        <v>42192.462048611109</v>
      </c>
      <c r="P1142" t="str">
        <f t="shared" si="73"/>
        <v>games</v>
      </c>
      <c r="Q1142" t="str">
        <f t="shared" si="74"/>
        <v>mobile games</v>
      </c>
      <c r="R1142">
        <f t="shared" si="75"/>
        <v>2015</v>
      </c>
    </row>
    <row r="1143" spans="1:18" hidden="1" x14ac:dyDescent="0.55000000000000004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72"/>
        <v>42164.699652777781</v>
      </c>
      <c r="P1143" t="str">
        <f t="shared" si="73"/>
        <v>games</v>
      </c>
      <c r="Q1143" t="str">
        <f t="shared" si="74"/>
        <v>mobile games</v>
      </c>
      <c r="R1143">
        <f t="shared" si="75"/>
        <v>2015</v>
      </c>
    </row>
    <row r="1144" spans="1:18" ht="43.2" hidden="1" x14ac:dyDescent="0.55000000000000004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72"/>
        <v>42022.006099537044</v>
      </c>
      <c r="P1144" t="str">
        <f t="shared" si="73"/>
        <v>games</v>
      </c>
      <c r="Q1144" t="str">
        <f t="shared" si="74"/>
        <v>mobile games</v>
      </c>
      <c r="R1144">
        <f t="shared" si="75"/>
        <v>2015</v>
      </c>
    </row>
    <row r="1145" spans="1:18" ht="43.2" hidden="1" x14ac:dyDescent="0.55000000000000004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72"/>
        <v>42325.19358796296</v>
      </c>
      <c r="P1145" t="str">
        <f t="shared" si="73"/>
        <v>games</v>
      </c>
      <c r="Q1145" t="str">
        <f t="shared" si="74"/>
        <v>mobile games</v>
      </c>
      <c r="R1145">
        <f t="shared" si="75"/>
        <v>2015</v>
      </c>
    </row>
    <row r="1146" spans="1:18" ht="43.2" hidden="1" x14ac:dyDescent="0.55000000000000004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72"/>
        <v>42093.181944444441</v>
      </c>
      <c r="P1146" t="str">
        <f t="shared" si="73"/>
        <v>food</v>
      </c>
      <c r="Q1146" t="str">
        <f t="shared" si="74"/>
        <v>food trucks</v>
      </c>
      <c r="R1146">
        <f t="shared" si="75"/>
        <v>2015</v>
      </c>
    </row>
    <row r="1147" spans="1:18" ht="43.2" hidden="1" x14ac:dyDescent="0.55000000000000004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72"/>
        <v>41854.747592592597</v>
      </c>
      <c r="P1147" t="str">
        <f t="shared" si="73"/>
        <v>food</v>
      </c>
      <c r="Q1147" t="str">
        <f t="shared" si="74"/>
        <v>food trucks</v>
      </c>
      <c r="R1147">
        <f t="shared" si="75"/>
        <v>2014</v>
      </c>
    </row>
    <row r="1148" spans="1:18" ht="43.2" hidden="1" x14ac:dyDescent="0.55000000000000004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72"/>
        <v>41723.9533912037</v>
      </c>
      <c r="P1148" t="str">
        <f t="shared" si="73"/>
        <v>food</v>
      </c>
      <c r="Q1148" t="str">
        <f t="shared" si="74"/>
        <v>food trucks</v>
      </c>
      <c r="R1148">
        <f t="shared" si="75"/>
        <v>2014</v>
      </c>
    </row>
    <row r="1149" spans="1:18" ht="43.2" hidden="1" x14ac:dyDescent="0.55000000000000004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72"/>
        <v>41871.972025462965</v>
      </c>
      <c r="P1149" t="str">
        <f t="shared" si="73"/>
        <v>food</v>
      </c>
      <c r="Q1149" t="str">
        <f t="shared" si="74"/>
        <v>food trucks</v>
      </c>
      <c r="R1149">
        <f t="shared" si="75"/>
        <v>2014</v>
      </c>
    </row>
    <row r="1150" spans="1:18" ht="28.8" hidden="1" x14ac:dyDescent="0.55000000000000004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72"/>
        <v>42675.171076388884</v>
      </c>
      <c r="P1150" t="str">
        <f t="shared" si="73"/>
        <v>food</v>
      </c>
      <c r="Q1150" t="str">
        <f t="shared" si="74"/>
        <v>food trucks</v>
      </c>
      <c r="R1150">
        <f t="shared" si="75"/>
        <v>2016</v>
      </c>
    </row>
    <row r="1151" spans="1:18" ht="28.8" hidden="1" x14ac:dyDescent="0.55000000000000004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72"/>
        <v>42507.71025462963</v>
      </c>
      <c r="P1151" t="str">
        <f t="shared" si="73"/>
        <v>food</v>
      </c>
      <c r="Q1151" t="str">
        <f t="shared" si="74"/>
        <v>food trucks</v>
      </c>
      <c r="R1151">
        <f t="shared" si="75"/>
        <v>2016</v>
      </c>
    </row>
    <row r="1152" spans="1:18" ht="28.8" hidden="1" x14ac:dyDescent="0.55000000000000004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72"/>
        <v>42317.954571759255</v>
      </c>
      <c r="P1152" t="str">
        <f t="shared" si="73"/>
        <v>food</v>
      </c>
      <c r="Q1152" t="str">
        <f t="shared" si="74"/>
        <v>food trucks</v>
      </c>
      <c r="R1152">
        <f t="shared" si="75"/>
        <v>2015</v>
      </c>
    </row>
    <row r="1153" spans="1:18" ht="43.2" hidden="1" x14ac:dyDescent="0.55000000000000004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72"/>
        <v>42224.102581018517</v>
      </c>
      <c r="P1153" t="str">
        <f t="shared" si="73"/>
        <v>food</v>
      </c>
      <c r="Q1153" t="str">
        <f t="shared" si="74"/>
        <v>food trucks</v>
      </c>
      <c r="R1153">
        <f t="shared" si="75"/>
        <v>2015</v>
      </c>
    </row>
    <row r="1154" spans="1:18" hidden="1" x14ac:dyDescent="0.55000000000000004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si="72"/>
        <v>42109.709629629629</v>
      </c>
      <c r="P1154" t="str">
        <f t="shared" si="73"/>
        <v>food</v>
      </c>
      <c r="Q1154" t="str">
        <f t="shared" si="74"/>
        <v>food trucks</v>
      </c>
      <c r="R1154">
        <f t="shared" si="75"/>
        <v>2015</v>
      </c>
    </row>
    <row r="1155" spans="1:18" ht="28.8" hidden="1" x14ac:dyDescent="0.55000000000000004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si="72"/>
        <v>42143.714178240742</v>
      </c>
      <c r="P1155" t="str">
        <f t="shared" si="73"/>
        <v>food</v>
      </c>
      <c r="Q1155" t="str">
        <f t="shared" si="74"/>
        <v>food trucks</v>
      </c>
      <c r="R1155">
        <f t="shared" si="75"/>
        <v>2015</v>
      </c>
    </row>
    <row r="1156" spans="1:18" ht="43.2" hidden="1" x14ac:dyDescent="0.55000000000000004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72"/>
        <v>42223.108865740738</v>
      </c>
      <c r="P1156" t="str">
        <f t="shared" si="73"/>
        <v>food</v>
      </c>
      <c r="Q1156" t="str">
        <f t="shared" si="74"/>
        <v>food trucks</v>
      </c>
      <c r="R1156">
        <f t="shared" si="75"/>
        <v>2015</v>
      </c>
    </row>
    <row r="1157" spans="1:18" ht="43.2" hidden="1" x14ac:dyDescent="0.55000000000000004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72"/>
        <v>41835.763981481483</v>
      </c>
      <c r="P1157" t="str">
        <f t="shared" si="73"/>
        <v>food</v>
      </c>
      <c r="Q1157" t="str">
        <f t="shared" si="74"/>
        <v>food trucks</v>
      </c>
      <c r="R1157">
        <f t="shared" si="75"/>
        <v>2014</v>
      </c>
    </row>
    <row r="1158" spans="1:18" ht="43.2" hidden="1" x14ac:dyDescent="0.55000000000000004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72"/>
        <v>42029.07131944444</v>
      </c>
      <c r="P1158" t="str">
        <f t="shared" si="73"/>
        <v>food</v>
      </c>
      <c r="Q1158" t="str">
        <f t="shared" si="74"/>
        <v>food trucks</v>
      </c>
      <c r="R1158">
        <f t="shared" si="75"/>
        <v>2015</v>
      </c>
    </row>
    <row r="1159" spans="1:18" ht="43.2" hidden="1" x14ac:dyDescent="0.55000000000000004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72"/>
        <v>41918.628240740742</v>
      </c>
      <c r="P1159" t="str">
        <f t="shared" si="73"/>
        <v>food</v>
      </c>
      <c r="Q1159" t="str">
        <f t="shared" si="74"/>
        <v>food trucks</v>
      </c>
      <c r="R1159">
        <f t="shared" si="75"/>
        <v>2014</v>
      </c>
    </row>
    <row r="1160" spans="1:18" ht="43.2" hidden="1" x14ac:dyDescent="0.55000000000000004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72"/>
        <v>41952.09175925926</v>
      </c>
      <c r="P1160" t="str">
        <f t="shared" si="73"/>
        <v>food</v>
      </c>
      <c r="Q1160" t="str">
        <f t="shared" si="74"/>
        <v>food trucks</v>
      </c>
      <c r="R1160">
        <f t="shared" si="75"/>
        <v>2014</v>
      </c>
    </row>
    <row r="1161" spans="1:18" ht="43.2" hidden="1" x14ac:dyDescent="0.55000000000000004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72"/>
        <v>42154.726446759261</v>
      </c>
      <c r="P1161" t="str">
        <f t="shared" si="73"/>
        <v>food</v>
      </c>
      <c r="Q1161" t="str">
        <f t="shared" si="74"/>
        <v>food trucks</v>
      </c>
      <c r="R1161">
        <f t="shared" si="75"/>
        <v>2015</v>
      </c>
    </row>
    <row r="1162" spans="1:18" ht="43.2" hidden="1" x14ac:dyDescent="0.55000000000000004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ref="O1162:O1225" si="76">(((J1162/60)/60)/24)+DATE(1970,1,1)</f>
        <v>42061.154930555553</v>
      </c>
      <c r="P1162" t="str">
        <f t="shared" ref="P1162:P1225" si="77">LEFT(N1162,SEARCH("/",N1162)-1)</f>
        <v>food</v>
      </c>
      <c r="Q1162" t="str">
        <f t="shared" ref="Q1162:Q1225" si="78">RIGHT(N1162,LEN(N1162)-SEARCH("/",N1162))</f>
        <v>food trucks</v>
      </c>
      <c r="R1162">
        <f t="shared" ref="R1162:R1225" si="79">YEAR(O1162)</f>
        <v>2015</v>
      </c>
    </row>
    <row r="1163" spans="1:18" ht="43.2" hidden="1" x14ac:dyDescent="0.55000000000000004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76"/>
        <v>42122.629502314812</v>
      </c>
      <c r="P1163" t="str">
        <f t="shared" si="77"/>
        <v>food</v>
      </c>
      <c r="Q1163" t="str">
        <f t="shared" si="78"/>
        <v>food trucks</v>
      </c>
      <c r="R1163">
        <f t="shared" si="79"/>
        <v>2015</v>
      </c>
    </row>
    <row r="1164" spans="1:18" ht="43.2" hidden="1" x14ac:dyDescent="0.55000000000000004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76"/>
        <v>41876.683611111112</v>
      </c>
      <c r="P1164" t="str">
        <f t="shared" si="77"/>
        <v>food</v>
      </c>
      <c r="Q1164" t="str">
        <f t="shared" si="78"/>
        <v>food trucks</v>
      </c>
      <c r="R1164">
        <f t="shared" si="79"/>
        <v>2014</v>
      </c>
    </row>
    <row r="1165" spans="1:18" ht="43.2" hidden="1" x14ac:dyDescent="0.55000000000000004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76"/>
        <v>41830.723611111112</v>
      </c>
      <c r="P1165" t="str">
        <f t="shared" si="77"/>
        <v>food</v>
      </c>
      <c r="Q1165" t="str">
        <f t="shared" si="78"/>
        <v>food trucks</v>
      </c>
      <c r="R1165">
        <f t="shared" si="79"/>
        <v>2014</v>
      </c>
    </row>
    <row r="1166" spans="1:18" ht="57.6" hidden="1" x14ac:dyDescent="0.55000000000000004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76"/>
        <v>42509.724328703705</v>
      </c>
      <c r="P1166" t="str">
        <f t="shared" si="77"/>
        <v>food</v>
      </c>
      <c r="Q1166" t="str">
        <f t="shared" si="78"/>
        <v>food trucks</v>
      </c>
      <c r="R1166">
        <f t="shared" si="79"/>
        <v>2016</v>
      </c>
    </row>
    <row r="1167" spans="1:18" ht="43.2" hidden="1" x14ac:dyDescent="0.55000000000000004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76"/>
        <v>41792.214467592588</v>
      </c>
      <c r="P1167" t="str">
        <f t="shared" si="77"/>
        <v>food</v>
      </c>
      <c r="Q1167" t="str">
        <f t="shared" si="78"/>
        <v>food trucks</v>
      </c>
      <c r="R1167">
        <f t="shared" si="79"/>
        <v>2014</v>
      </c>
    </row>
    <row r="1168" spans="1:18" ht="43.2" hidden="1" x14ac:dyDescent="0.55000000000000004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76"/>
        <v>42150.485439814816</v>
      </c>
      <c r="P1168" t="str">
        <f t="shared" si="77"/>
        <v>food</v>
      </c>
      <c r="Q1168" t="str">
        <f t="shared" si="78"/>
        <v>food trucks</v>
      </c>
      <c r="R1168">
        <f t="shared" si="79"/>
        <v>2015</v>
      </c>
    </row>
    <row r="1169" spans="1:18" ht="43.2" hidden="1" x14ac:dyDescent="0.55000000000000004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76"/>
        <v>41863.734895833331</v>
      </c>
      <c r="P1169" t="str">
        <f t="shared" si="77"/>
        <v>food</v>
      </c>
      <c r="Q1169" t="str">
        <f t="shared" si="78"/>
        <v>food trucks</v>
      </c>
      <c r="R1169">
        <f t="shared" si="79"/>
        <v>2014</v>
      </c>
    </row>
    <row r="1170" spans="1:18" ht="43.2" hidden="1" x14ac:dyDescent="0.55000000000000004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76"/>
        <v>42605.053993055553</v>
      </c>
      <c r="P1170" t="str">
        <f t="shared" si="77"/>
        <v>food</v>
      </c>
      <c r="Q1170" t="str">
        <f t="shared" si="78"/>
        <v>food trucks</v>
      </c>
      <c r="R1170">
        <f t="shared" si="79"/>
        <v>2016</v>
      </c>
    </row>
    <row r="1171" spans="1:18" ht="43.2" hidden="1" x14ac:dyDescent="0.55000000000000004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76"/>
        <v>42027.353738425925</v>
      </c>
      <c r="P1171" t="str">
        <f t="shared" si="77"/>
        <v>food</v>
      </c>
      <c r="Q1171" t="str">
        <f t="shared" si="78"/>
        <v>food trucks</v>
      </c>
      <c r="R1171">
        <f t="shared" si="79"/>
        <v>2015</v>
      </c>
    </row>
    <row r="1172" spans="1:18" ht="43.2" hidden="1" x14ac:dyDescent="0.55000000000000004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76"/>
        <v>42124.893182870372</v>
      </c>
      <c r="P1172" t="str">
        <f t="shared" si="77"/>
        <v>food</v>
      </c>
      <c r="Q1172" t="str">
        <f t="shared" si="78"/>
        <v>food trucks</v>
      </c>
      <c r="R1172">
        <f t="shared" si="79"/>
        <v>2015</v>
      </c>
    </row>
    <row r="1173" spans="1:18" ht="28.8" hidden="1" x14ac:dyDescent="0.55000000000000004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76"/>
        <v>41938.804710648146</v>
      </c>
      <c r="P1173" t="str">
        <f t="shared" si="77"/>
        <v>food</v>
      </c>
      <c r="Q1173" t="str">
        <f t="shared" si="78"/>
        <v>food trucks</v>
      </c>
      <c r="R1173">
        <f t="shared" si="79"/>
        <v>2014</v>
      </c>
    </row>
    <row r="1174" spans="1:18" hidden="1" x14ac:dyDescent="0.55000000000000004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76"/>
        <v>41841.682314814818</v>
      </c>
      <c r="P1174" t="str">
        <f t="shared" si="77"/>
        <v>food</v>
      </c>
      <c r="Q1174" t="str">
        <f t="shared" si="78"/>
        <v>food trucks</v>
      </c>
      <c r="R1174">
        <f t="shared" si="79"/>
        <v>2014</v>
      </c>
    </row>
    <row r="1175" spans="1:18" ht="43.2" hidden="1" x14ac:dyDescent="0.55000000000000004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76"/>
        <v>42184.185844907406</v>
      </c>
      <c r="P1175" t="str">
        <f t="shared" si="77"/>
        <v>food</v>
      </c>
      <c r="Q1175" t="str">
        <f t="shared" si="78"/>
        <v>food trucks</v>
      </c>
      <c r="R1175">
        <f t="shared" si="79"/>
        <v>2015</v>
      </c>
    </row>
    <row r="1176" spans="1:18" ht="43.2" hidden="1" x14ac:dyDescent="0.55000000000000004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76"/>
        <v>42468.84174768519</v>
      </c>
      <c r="P1176" t="str">
        <f t="shared" si="77"/>
        <v>food</v>
      </c>
      <c r="Q1176" t="str">
        <f t="shared" si="78"/>
        <v>food trucks</v>
      </c>
      <c r="R1176">
        <f t="shared" si="79"/>
        <v>2016</v>
      </c>
    </row>
    <row r="1177" spans="1:18" ht="43.2" hidden="1" x14ac:dyDescent="0.55000000000000004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76"/>
        <v>42170.728460648148</v>
      </c>
      <c r="P1177" t="str">
        <f t="shared" si="77"/>
        <v>food</v>
      </c>
      <c r="Q1177" t="str">
        <f t="shared" si="78"/>
        <v>food trucks</v>
      </c>
      <c r="R1177">
        <f t="shared" si="79"/>
        <v>2015</v>
      </c>
    </row>
    <row r="1178" spans="1:18" ht="57.6" hidden="1" x14ac:dyDescent="0.55000000000000004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76"/>
        <v>42746.019652777773</v>
      </c>
      <c r="P1178" t="str">
        <f t="shared" si="77"/>
        <v>food</v>
      </c>
      <c r="Q1178" t="str">
        <f t="shared" si="78"/>
        <v>food trucks</v>
      </c>
      <c r="R1178">
        <f t="shared" si="79"/>
        <v>2017</v>
      </c>
    </row>
    <row r="1179" spans="1:18" ht="43.2" hidden="1" x14ac:dyDescent="0.55000000000000004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76"/>
        <v>41897.660833333335</v>
      </c>
      <c r="P1179" t="str">
        <f t="shared" si="77"/>
        <v>food</v>
      </c>
      <c r="Q1179" t="str">
        <f t="shared" si="78"/>
        <v>food trucks</v>
      </c>
      <c r="R1179">
        <f t="shared" si="79"/>
        <v>2014</v>
      </c>
    </row>
    <row r="1180" spans="1:18" ht="43.2" hidden="1" x14ac:dyDescent="0.55000000000000004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76"/>
        <v>41837.905694444446</v>
      </c>
      <c r="P1180" t="str">
        <f t="shared" si="77"/>
        <v>food</v>
      </c>
      <c r="Q1180" t="str">
        <f t="shared" si="78"/>
        <v>food trucks</v>
      </c>
      <c r="R1180">
        <f t="shared" si="79"/>
        <v>2014</v>
      </c>
    </row>
    <row r="1181" spans="1:18" ht="43.2" hidden="1" x14ac:dyDescent="0.55000000000000004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76"/>
        <v>42275.720219907409</v>
      </c>
      <c r="P1181" t="str">
        <f t="shared" si="77"/>
        <v>food</v>
      </c>
      <c r="Q1181" t="str">
        <f t="shared" si="78"/>
        <v>food trucks</v>
      </c>
      <c r="R1181">
        <f t="shared" si="79"/>
        <v>2015</v>
      </c>
    </row>
    <row r="1182" spans="1:18" ht="28.8" hidden="1" x14ac:dyDescent="0.55000000000000004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76"/>
        <v>41781.806875000002</v>
      </c>
      <c r="P1182" t="str">
        <f t="shared" si="77"/>
        <v>food</v>
      </c>
      <c r="Q1182" t="str">
        <f t="shared" si="78"/>
        <v>food trucks</v>
      </c>
      <c r="R1182">
        <f t="shared" si="79"/>
        <v>2014</v>
      </c>
    </row>
    <row r="1183" spans="1:18" hidden="1" x14ac:dyDescent="0.55000000000000004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76"/>
        <v>42034.339363425926</v>
      </c>
      <c r="P1183" t="str">
        <f t="shared" si="77"/>
        <v>food</v>
      </c>
      <c r="Q1183" t="str">
        <f t="shared" si="78"/>
        <v>food trucks</v>
      </c>
      <c r="R1183">
        <f t="shared" si="79"/>
        <v>2015</v>
      </c>
    </row>
    <row r="1184" spans="1:18" ht="43.2" hidden="1" x14ac:dyDescent="0.55000000000000004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76"/>
        <v>42728.827407407407</v>
      </c>
      <c r="P1184" t="str">
        <f t="shared" si="77"/>
        <v>food</v>
      </c>
      <c r="Q1184" t="str">
        <f t="shared" si="78"/>
        <v>food trucks</v>
      </c>
      <c r="R1184">
        <f t="shared" si="79"/>
        <v>2016</v>
      </c>
    </row>
    <row r="1185" spans="1:18" ht="43.2" hidden="1" x14ac:dyDescent="0.55000000000000004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76"/>
        <v>42656.86137731481</v>
      </c>
      <c r="P1185" t="str">
        <f t="shared" si="77"/>
        <v>food</v>
      </c>
      <c r="Q1185" t="str">
        <f t="shared" si="78"/>
        <v>food trucks</v>
      </c>
      <c r="R1185">
        <f t="shared" si="79"/>
        <v>2016</v>
      </c>
    </row>
    <row r="1186" spans="1:18" ht="43.2" hidden="1" x14ac:dyDescent="0.55000000000000004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76"/>
        <v>42741.599664351852</v>
      </c>
      <c r="P1186" t="str">
        <f t="shared" si="77"/>
        <v>photography</v>
      </c>
      <c r="Q1186" t="str">
        <f t="shared" si="78"/>
        <v>photobooks</v>
      </c>
      <c r="R1186">
        <f t="shared" si="79"/>
        <v>2017</v>
      </c>
    </row>
    <row r="1187" spans="1:18" ht="57.6" hidden="1" x14ac:dyDescent="0.55000000000000004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76"/>
        <v>42130.865150462967</v>
      </c>
      <c r="P1187" t="str">
        <f t="shared" si="77"/>
        <v>photography</v>
      </c>
      <c r="Q1187" t="str">
        <f t="shared" si="78"/>
        <v>photobooks</v>
      </c>
      <c r="R1187">
        <f t="shared" si="79"/>
        <v>2015</v>
      </c>
    </row>
    <row r="1188" spans="1:18" ht="43.2" hidden="1" x14ac:dyDescent="0.55000000000000004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76"/>
        <v>42123.86336805555</v>
      </c>
      <c r="P1188" t="str">
        <f t="shared" si="77"/>
        <v>photography</v>
      </c>
      <c r="Q1188" t="str">
        <f t="shared" si="78"/>
        <v>photobooks</v>
      </c>
      <c r="R1188">
        <f t="shared" si="79"/>
        <v>2015</v>
      </c>
    </row>
    <row r="1189" spans="1:18" ht="43.2" hidden="1" x14ac:dyDescent="0.55000000000000004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76"/>
        <v>42109.894942129627</v>
      </c>
      <c r="P1189" t="str">
        <f t="shared" si="77"/>
        <v>photography</v>
      </c>
      <c r="Q1189" t="str">
        <f t="shared" si="78"/>
        <v>photobooks</v>
      </c>
      <c r="R1189">
        <f t="shared" si="79"/>
        <v>2015</v>
      </c>
    </row>
    <row r="1190" spans="1:18" ht="43.2" hidden="1" x14ac:dyDescent="0.55000000000000004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76"/>
        <v>42711.700694444444</v>
      </c>
      <c r="P1190" t="str">
        <f t="shared" si="77"/>
        <v>photography</v>
      </c>
      <c r="Q1190" t="str">
        <f t="shared" si="78"/>
        <v>photobooks</v>
      </c>
      <c r="R1190">
        <f t="shared" si="79"/>
        <v>2016</v>
      </c>
    </row>
    <row r="1191" spans="1:18" ht="43.2" hidden="1" x14ac:dyDescent="0.55000000000000004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76"/>
        <v>42529.979108796295</v>
      </c>
      <c r="P1191" t="str">
        <f t="shared" si="77"/>
        <v>photography</v>
      </c>
      <c r="Q1191" t="str">
        <f t="shared" si="78"/>
        <v>photobooks</v>
      </c>
      <c r="R1191">
        <f t="shared" si="79"/>
        <v>2016</v>
      </c>
    </row>
    <row r="1192" spans="1:18" ht="28.8" hidden="1" x14ac:dyDescent="0.55000000000000004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76"/>
        <v>41852.665798611109</v>
      </c>
      <c r="P1192" t="str">
        <f t="shared" si="77"/>
        <v>photography</v>
      </c>
      <c r="Q1192" t="str">
        <f t="shared" si="78"/>
        <v>photobooks</v>
      </c>
      <c r="R1192">
        <f t="shared" si="79"/>
        <v>2014</v>
      </c>
    </row>
    <row r="1193" spans="1:18" ht="43.2" hidden="1" x14ac:dyDescent="0.55000000000000004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76"/>
        <v>42419.603703703702</v>
      </c>
      <c r="P1193" t="str">
        <f t="shared" si="77"/>
        <v>photography</v>
      </c>
      <c r="Q1193" t="str">
        <f t="shared" si="78"/>
        <v>photobooks</v>
      </c>
      <c r="R1193">
        <f t="shared" si="79"/>
        <v>2016</v>
      </c>
    </row>
    <row r="1194" spans="1:18" ht="28.8" hidden="1" x14ac:dyDescent="0.55000000000000004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76"/>
        <v>42747.506689814814</v>
      </c>
      <c r="P1194" t="str">
        <f t="shared" si="77"/>
        <v>photography</v>
      </c>
      <c r="Q1194" t="str">
        <f t="shared" si="78"/>
        <v>photobooks</v>
      </c>
      <c r="R1194">
        <f t="shared" si="79"/>
        <v>2017</v>
      </c>
    </row>
    <row r="1195" spans="1:18" ht="43.2" hidden="1" x14ac:dyDescent="0.55000000000000004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76"/>
        <v>42409.776076388895</v>
      </c>
      <c r="P1195" t="str">
        <f t="shared" si="77"/>
        <v>photography</v>
      </c>
      <c r="Q1195" t="str">
        <f t="shared" si="78"/>
        <v>photobooks</v>
      </c>
      <c r="R1195">
        <f t="shared" si="79"/>
        <v>2016</v>
      </c>
    </row>
    <row r="1196" spans="1:18" ht="43.2" hidden="1" x14ac:dyDescent="0.55000000000000004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76"/>
        <v>42072.488182870366</v>
      </c>
      <c r="P1196" t="str">
        <f t="shared" si="77"/>
        <v>photography</v>
      </c>
      <c r="Q1196" t="str">
        <f t="shared" si="78"/>
        <v>photobooks</v>
      </c>
      <c r="R1196">
        <f t="shared" si="79"/>
        <v>2015</v>
      </c>
    </row>
    <row r="1197" spans="1:18" ht="57.6" hidden="1" x14ac:dyDescent="0.55000000000000004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76"/>
        <v>42298.34783564815</v>
      </c>
      <c r="P1197" t="str">
        <f t="shared" si="77"/>
        <v>photography</v>
      </c>
      <c r="Q1197" t="str">
        <f t="shared" si="78"/>
        <v>photobooks</v>
      </c>
      <c r="R1197">
        <f t="shared" si="79"/>
        <v>2015</v>
      </c>
    </row>
    <row r="1198" spans="1:18" ht="28.8" hidden="1" x14ac:dyDescent="0.55000000000000004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76"/>
        <v>42326.818738425922</v>
      </c>
      <c r="P1198" t="str">
        <f t="shared" si="77"/>
        <v>photography</v>
      </c>
      <c r="Q1198" t="str">
        <f t="shared" si="78"/>
        <v>photobooks</v>
      </c>
      <c r="R1198">
        <f t="shared" si="79"/>
        <v>2015</v>
      </c>
    </row>
    <row r="1199" spans="1:18" ht="43.2" hidden="1" x14ac:dyDescent="0.55000000000000004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76"/>
        <v>42503.66474537037</v>
      </c>
      <c r="P1199" t="str">
        <f t="shared" si="77"/>
        <v>photography</v>
      </c>
      <c r="Q1199" t="str">
        <f t="shared" si="78"/>
        <v>photobooks</v>
      </c>
      <c r="R1199">
        <f t="shared" si="79"/>
        <v>2016</v>
      </c>
    </row>
    <row r="1200" spans="1:18" ht="43.2" hidden="1" x14ac:dyDescent="0.55000000000000004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76"/>
        <v>42333.619050925925</v>
      </c>
      <c r="P1200" t="str">
        <f t="shared" si="77"/>
        <v>photography</v>
      </c>
      <c r="Q1200" t="str">
        <f t="shared" si="78"/>
        <v>photobooks</v>
      </c>
      <c r="R1200">
        <f t="shared" si="79"/>
        <v>2015</v>
      </c>
    </row>
    <row r="1201" spans="1:18" ht="43.2" hidden="1" x14ac:dyDescent="0.55000000000000004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76"/>
        <v>42161.770833333328</v>
      </c>
      <c r="P1201" t="str">
        <f t="shared" si="77"/>
        <v>photography</v>
      </c>
      <c r="Q1201" t="str">
        <f t="shared" si="78"/>
        <v>photobooks</v>
      </c>
      <c r="R1201">
        <f t="shared" si="79"/>
        <v>2015</v>
      </c>
    </row>
    <row r="1202" spans="1:18" ht="43.2" hidden="1" x14ac:dyDescent="0.55000000000000004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76"/>
        <v>42089.477500000001</v>
      </c>
      <c r="P1202" t="str">
        <f t="shared" si="77"/>
        <v>photography</v>
      </c>
      <c r="Q1202" t="str">
        <f t="shared" si="78"/>
        <v>photobooks</v>
      </c>
      <c r="R1202">
        <f t="shared" si="79"/>
        <v>2015</v>
      </c>
    </row>
    <row r="1203" spans="1:18" ht="43.2" hidden="1" x14ac:dyDescent="0.55000000000000004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76"/>
        <v>42536.60701388889</v>
      </c>
      <c r="P1203" t="str">
        <f t="shared" si="77"/>
        <v>photography</v>
      </c>
      <c r="Q1203" t="str">
        <f t="shared" si="78"/>
        <v>photobooks</v>
      </c>
      <c r="R1203">
        <f t="shared" si="79"/>
        <v>2016</v>
      </c>
    </row>
    <row r="1204" spans="1:18" ht="43.2" hidden="1" x14ac:dyDescent="0.55000000000000004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76"/>
        <v>42152.288819444439</v>
      </c>
      <c r="P1204" t="str">
        <f t="shared" si="77"/>
        <v>photography</v>
      </c>
      <c r="Q1204" t="str">
        <f t="shared" si="78"/>
        <v>photobooks</v>
      </c>
      <c r="R1204">
        <f t="shared" si="79"/>
        <v>2015</v>
      </c>
    </row>
    <row r="1205" spans="1:18" ht="43.2" hidden="1" x14ac:dyDescent="0.55000000000000004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76"/>
        <v>42125.614895833336</v>
      </c>
      <c r="P1205" t="str">
        <f t="shared" si="77"/>
        <v>photography</v>
      </c>
      <c r="Q1205" t="str">
        <f t="shared" si="78"/>
        <v>photobooks</v>
      </c>
      <c r="R1205">
        <f t="shared" si="79"/>
        <v>2015</v>
      </c>
    </row>
    <row r="1206" spans="1:18" ht="43.2" hidden="1" x14ac:dyDescent="0.55000000000000004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76"/>
        <v>42297.748067129629</v>
      </c>
      <c r="P1206" t="str">
        <f t="shared" si="77"/>
        <v>photography</v>
      </c>
      <c r="Q1206" t="str">
        <f t="shared" si="78"/>
        <v>photobooks</v>
      </c>
      <c r="R1206">
        <f t="shared" si="79"/>
        <v>2015</v>
      </c>
    </row>
    <row r="1207" spans="1:18" ht="43.2" hidden="1" x14ac:dyDescent="0.55000000000000004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76"/>
        <v>42138.506377314814</v>
      </c>
      <c r="P1207" t="str">
        <f t="shared" si="77"/>
        <v>photography</v>
      </c>
      <c r="Q1207" t="str">
        <f t="shared" si="78"/>
        <v>photobooks</v>
      </c>
      <c r="R1207">
        <f t="shared" si="79"/>
        <v>2015</v>
      </c>
    </row>
    <row r="1208" spans="1:18" ht="43.2" hidden="1" x14ac:dyDescent="0.55000000000000004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76"/>
        <v>42772.776076388895</v>
      </c>
      <c r="P1208" t="str">
        <f t="shared" si="77"/>
        <v>photography</v>
      </c>
      <c r="Q1208" t="str">
        <f t="shared" si="78"/>
        <v>photobooks</v>
      </c>
      <c r="R1208">
        <f t="shared" si="79"/>
        <v>2017</v>
      </c>
    </row>
    <row r="1209" spans="1:18" ht="28.8" hidden="1" x14ac:dyDescent="0.55000000000000004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76"/>
        <v>42430.430243055554</v>
      </c>
      <c r="P1209" t="str">
        <f t="shared" si="77"/>
        <v>photography</v>
      </c>
      <c r="Q1209" t="str">
        <f t="shared" si="78"/>
        <v>photobooks</v>
      </c>
      <c r="R1209">
        <f t="shared" si="79"/>
        <v>2016</v>
      </c>
    </row>
    <row r="1210" spans="1:18" ht="43.2" hidden="1" x14ac:dyDescent="0.55000000000000004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76"/>
        <v>42423.709074074075</v>
      </c>
      <c r="P1210" t="str">
        <f t="shared" si="77"/>
        <v>photography</v>
      </c>
      <c r="Q1210" t="str">
        <f t="shared" si="78"/>
        <v>photobooks</v>
      </c>
      <c r="R1210">
        <f t="shared" si="79"/>
        <v>2016</v>
      </c>
    </row>
    <row r="1211" spans="1:18" ht="43.2" hidden="1" x14ac:dyDescent="0.55000000000000004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76"/>
        <v>42761.846122685187</v>
      </c>
      <c r="P1211" t="str">
        <f t="shared" si="77"/>
        <v>photography</v>
      </c>
      <c r="Q1211" t="str">
        <f t="shared" si="78"/>
        <v>photobooks</v>
      </c>
      <c r="R1211">
        <f t="shared" si="79"/>
        <v>2017</v>
      </c>
    </row>
    <row r="1212" spans="1:18" ht="28.8" hidden="1" x14ac:dyDescent="0.55000000000000004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76"/>
        <v>42132.941805555558</v>
      </c>
      <c r="P1212" t="str">
        <f t="shared" si="77"/>
        <v>photography</v>
      </c>
      <c r="Q1212" t="str">
        <f t="shared" si="78"/>
        <v>photobooks</v>
      </c>
      <c r="R1212">
        <f t="shared" si="79"/>
        <v>2015</v>
      </c>
    </row>
    <row r="1213" spans="1:18" ht="43.2" hidden="1" x14ac:dyDescent="0.55000000000000004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76"/>
        <v>42515.866446759261</v>
      </c>
      <c r="P1213" t="str">
        <f t="shared" si="77"/>
        <v>photography</v>
      </c>
      <c r="Q1213" t="str">
        <f t="shared" si="78"/>
        <v>photobooks</v>
      </c>
      <c r="R1213">
        <f t="shared" si="79"/>
        <v>2016</v>
      </c>
    </row>
    <row r="1214" spans="1:18" ht="43.2" hidden="1" x14ac:dyDescent="0.55000000000000004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76"/>
        <v>42318.950173611112</v>
      </c>
      <c r="P1214" t="str">
        <f t="shared" si="77"/>
        <v>photography</v>
      </c>
      <c r="Q1214" t="str">
        <f t="shared" si="78"/>
        <v>photobooks</v>
      </c>
      <c r="R1214">
        <f t="shared" si="79"/>
        <v>2015</v>
      </c>
    </row>
    <row r="1215" spans="1:18" ht="43.2" hidden="1" x14ac:dyDescent="0.55000000000000004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76"/>
        <v>42731.755787037036</v>
      </c>
      <c r="P1215" t="str">
        <f t="shared" si="77"/>
        <v>photography</v>
      </c>
      <c r="Q1215" t="str">
        <f t="shared" si="78"/>
        <v>photobooks</v>
      </c>
      <c r="R1215">
        <f t="shared" si="79"/>
        <v>2016</v>
      </c>
    </row>
    <row r="1216" spans="1:18" ht="43.2" hidden="1" x14ac:dyDescent="0.55000000000000004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76"/>
        <v>42104.840335648143</v>
      </c>
      <c r="P1216" t="str">
        <f t="shared" si="77"/>
        <v>photography</v>
      </c>
      <c r="Q1216" t="str">
        <f t="shared" si="78"/>
        <v>photobooks</v>
      </c>
      <c r="R1216">
        <f t="shared" si="79"/>
        <v>2015</v>
      </c>
    </row>
    <row r="1217" spans="1:18" ht="43.2" hidden="1" x14ac:dyDescent="0.55000000000000004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76"/>
        <v>41759.923101851848</v>
      </c>
      <c r="P1217" t="str">
        <f t="shared" si="77"/>
        <v>photography</v>
      </c>
      <c r="Q1217" t="str">
        <f t="shared" si="78"/>
        <v>photobooks</v>
      </c>
      <c r="R1217">
        <f t="shared" si="79"/>
        <v>2014</v>
      </c>
    </row>
    <row r="1218" spans="1:18" ht="28.8" hidden="1" x14ac:dyDescent="0.55000000000000004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si="76"/>
        <v>42247.616400462968</v>
      </c>
      <c r="P1218" t="str">
        <f t="shared" si="77"/>
        <v>photography</v>
      </c>
      <c r="Q1218" t="str">
        <f t="shared" si="78"/>
        <v>photobooks</v>
      </c>
      <c r="R1218">
        <f t="shared" si="79"/>
        <v>2015</v>
      </c>
    </row>
    <row r="1219" spans="1:18" ht="43.2" hidden="1" x14ac:dyDescent="0.55000000000000004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si="76"/>
        <v>42535.809490740736</v>
      </c>
      <c r="P1219" t="str">
        <f t="shared" si="77"/>
        <v>photography</v>
      </c>
      <c r="Q1219" t="str">
        <f t="shared" si="78"/>
        <v>photobooks</v>
      </c>
      <c r="R1219">
        <f t="shared" si="79"/>
        <v>2016</v>
      </c>
    </row>
    <row r="1220" spans="1:18" ht="43.2" hidden="1" x14ac:dyDescent="0.55000000000000004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76"/>
        <v>42278.662037037036</v>
      </c>
      <c r="P1220" t="str">
        <f t="shared" si="77"/>
        <v>photography</v>
      </c>
      <c r="Q1220" t="str">
        <f t="shared" si="78"/>
        <v>photobooks</v>
      </c>
      <c r="R1220">
        <f t="shared" si="79"/>
        <v>2015</v>
      </c>
    </row>
    <row r="1221" spans="1:18" ht="28.8" hidden="1" x14ac:dyDescent="0.55000000000000004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76"/>
        <v>42633.461956018517</v>
      </c>
      <c r="P1221" t="str">
        <f t="shared" si="77"/>
        <v>photography</v>
      </c>
      <c r="Q1221" t="str">
        <f t="shared" si="78"/>
        <v>photobooks</v>
      </c>
      <c r="R1221">
        <f t="shared" si="79"/>
        <v>2016</v>
      </c>
    </row>
    <row r="1222" spans="1:18" ht="43.2" hidden="1" x14ac:dyDescent="0.55000000000000004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76"/>
        <v>42211.628611111111</v>
      </c>
      <c r="P1222" t="str">
        <f t="shared" si="77"/>
        <v>photography</v>
      </c>
      <c r="Q1222" t="str">
        <f t="shared" si="78"/>
        <v>photobooks</v>
      </c>
      <c r="R1222">
        <f t="shared" si="79"/>
        <v>2015</v>
      </c>
    </row>
    <row r="1223" spans="1:18" ht="43.2" hidden="1" x14ac:dyDescent="0.55000000000000004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76"/>
        <v>42680.47555555556</v>
      </c>
      <c r="P1223" t="str">
        <f t="shared" si="77"/>
        <v>photography</v>
      </c>
      <c r="Q1223" t="str">
        <f t="shared" si="78"/>
        <v>photobooks</v>
      </c>
      <c r="R1223">
        <f t="shared" si="79"/>
        <v>2016</v>
      </c>
    </row>
    <row r="1224" spans="1:18" ht="28.8" hidden="1" x14ac:dyDescent="0.55000000000000004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76"/>
        <v>42430.720451388886</v>
      </c>
      <c r="P1224" t="str">
        <f t="shared" si="77"/>
        <v>photography</v>
      </c>
      <c r="Q1224" t="str">
        <f t="shared" si="78"/>
        <v>photobooks</v>
      </c>
      <c r="R1224">
        <f t="shared" si="79"/>
        <v>2016</v>
      </c>
    </row>
    <row r="1225" spans="1:18" ht="28.8" hidden="1" x14ac:dyDescent="0.55000000000000004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76"/>
        <v>42654.177187499998</v>
      </c>
      <c r="P1225" t="str">
        <f t="shared" si="77"/>
        <v>photography</v>
      </c>
      <c r="Q1225" t="str">
        <f t="shared" si="78"/>
        <v>photobooks</v>
      </c>
      <c r="R1225">
        <f t="shared" si="79"/>
        <v>2016</v>
      </c>
    </row>
    <row r="1226" spans="1:18" ht="28.8" hidden="1" x14ac:dyDescent="0.55000000000000004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ref="O1226:O1289" si="80">(((J1226/60)/60)/24)+DATE(1970,1,1)</f>
        <v>41736.549791666665</v>
      </c>
      <c r="P1226" t="str">
        <f t="shared" ref="P1226:P1289" si="81">LEFT(N1226,SEARCH("/",N1226)-1)</f>
        <v>music</v>
      </c>
      <c r="Q1226" t="str">
        <f t="shared" ref="Q1226:Q1289" si="82">RIGHT(N1226,LEN(N1226)-SEARCH("/",N1226))</f>
        <v>world music</v>
      </c>
      <c r="R1226">
        <f t="shared" ref="R1226:R1289" si="83">YEAR(O1226)</f>
        <v>2014</v>
      </c>
    </row>
    <row r="1227" spans="1:18" ht="43.2" hidden="1" x14ac:dyDescent="0.55000000000000004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80"/>
        <v>41509.905995370369</v>
      </c>
      <c r="P1227" t="str">
        <f t="shared" si="81"/>
        <v>music</v>
      </c>
      <c r="Q1227" t="str">
        <f t="shared" si="82"/>
        <v>world music</v>
      </c>
      <c r="R1227">
        <f t="shared" si="83"/>
        <v>2013</v>
      </c>
    </row>
    <row r="1228" spans="1:18" ht="43.2" hidden="1" x14ac:dyDescent="0.55000000000000004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80"/>
        <v>41715.874780092592</v>
      </c>
      <c r="P1228" t="str">
        <f t="shared" si="81"/>
        <v>music</v>
      </c>
      <c r="Q1228" t="str">
        <f t="shared" si="82"/>
        <v>world music</v>
      </c>
      <c r="R1228">
        <f t="shared" si="83"/>
        <v>2014</v>
      </c>
    </row>
    <row r="1229" spans="1:18" ht="43.2" hidden="1" x14ac:dyDescent="0.55000000000000004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80"/>
        <v>41827.919166666667</v>
      </c>
      <c r="P1229" t="str">
        <f t="shared" si="81"/>
        <v>music</v>
      </c>
      <c r="Q1229" t="str">
        <f t="shared" si="82"/>
        <v>world music</v>
      </c>
      <c r="R1229">
        <f t="shared" si="83"/>
        <v>2014</v>
      </c>
    </row>
    <row r="1230" spans="1:18" ht="43.2" hidden="1" x14ac:dyDescent="0.55000000000000004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80"/>
        <v>40754.729259259257</v>
      </c>
      <c r="P1230" t="str">
        <f t="shared" si="81"/>
        <v>music</v>
      </c>
      <c r="Q1230" t="str">
        <f t="shared" si="82"/>
        <v>world music</v>
      </c>
      <c r="R1230">
        <f t="shared" si="83"/>
        <v>2011</v>
      </c>
    </row>
    <row r="1231" spans="1:18" ht="43.2" hidden="1" x14ac:dyDescent="0.55000000000000004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80"/>
        <v>40985.459803240738</v>
      </c>
      <c r="P1231" t="str">
        <f t="shared" si="81"/>
        <v>music</v>
      </c>
      <c r="Q1231" t="str">
        <f t="shared" si="82"/>
        <v>world music</v>
      </c>
      <c r="R1231">
        <f t="shared" si="83"/>
        <v>2012</v>
      </c>
    </row>
    <row r="1232" spans="1:18" ht="43.2" hidden="1" x14ac:dyDescent="0.55000000000000004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80"/>
        <v>40568.972569444442</v>
      </c>
      <c r="P1232" t="str">
        <f t="shared" si="81"/>
        <v>music</v>
      </c>
      <c r="Q1232" t="str">
        <f t="shared" si="82"/>
        <v>world music</v>
      </c>
      <c r="R1232">
        <f t="shared" si="83"/>
        <v>2011</v>
      </c>
    </row>
    <row r="1233" spans="1:18" ht="43.2" hidden="1" x14ac:dyDescent="0.55000000000000004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80"/>
        <v>42193.941759259258</v>
      </c>
      <c r="P1233" t="str">
        <f t="shared" si="81"/>
        <v>music</v>
      </c>
      <c r="Q1233" t="str">
        <f t="shared" si="82"/>
        <v>world music</v>
      </c>
      <c r="R1233">
        <f t="shared" si="83"/>
        <v>2015</v>
      </c>
    </row>
    <row r="1234" spans="1:18" ht="43.2" hidden="1" x14ac:dyDescent="0.55000000000000004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80"/>
        <v>41506.848032407412</v>
      </c>
      <c r="P1234" t="str">
        <f t="shared" si="81"/>
        <v>music</v>
      </c>
      <c r="Q1234" t="str">
        <f t="shared" si="82"/>
        <v>world music</v>
      </c>
      <c r="R1234">
        <f t="shared" si="83"/>
        <v>2013</v>
      </c>
    </row>
    <row r="1235" spans="1:18" ht="43.2" hidden="1" x14ac:dyDescent="0.55000000000000004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80"/>
        <v>40939.948773148149</v>
      </c>
      <c r="P1235" t="str">
        <f t="shared" si="81"/>
        <v>music</v>
      </c>
      <c r="Q1235" t="str">
        <f t="shared" si="82"/>
        <v>world music</v>
      </c>
      <c r="R1235">
        <f t="shared" si="83"/>
        <v>2012</v>
      </c>
    </row>
    <row r="1236" spans="1:18" ht="43.2" hidden="1" x14ac:dyDescent="0.55000000000000004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80"/>
        <v>42007.788680555561</v>
      </c>
      <c r="P1236" t="str">
        <f t="shared" si="81"/>
        <v>music</v>
      </c>
      <c r="Q1236" t="str">
        <f t="shared" si="82"/>
        <v>world music</v>
      </c>
      <c r="R1236">
        <f t="shared" si="83"/>
        <v>2015</v>
      </c>
    </row>
    <row r="1237" spans="1:18" ht="43.2" hidden="1" x14ac:dyDescent="0.55000000000000004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80"/>
        <v>41583.135405092595</v>
      </c>
      <c r="P1237" t="str">
        <f t="shared" si="81"/>
        <v>music</v>
      </c>
      <c r="Q1237" t="str">
        <f t="shared" si="82"/>
        <v>world music</v>
      </c>
      <c r="R1237">
        <f t="shared" si="83"/>
        <v>2013</v>
      </c>
    </row>
    <row r="1238" spans="1:18" hidden="1" x14ac:dyDescent="0.55000000000000004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80"/>
        <v>41110.680138888885</v>
      </c>
      <c r="P1238" t="str">
        <f t="shared" si="81"/>
        <v>music</v>
      </c>
      <c r="Q1238" t="str">
        <f t="shared" si="82"/>
        <v>world music</v>
      </c>
      <c r="R1238">
        <f t="shared" si="83"/>
        <v>2012</v>
      </c>
    </row>
    <row r="1239" spans="1:18" ht="43.2" hidden="1" x14ac:dyDescent="0.55000000000000004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80"/>
        <v>41125.283159722225</v>
      </c>
      <c r="P1239" t="str">
        <f t="shared" si="81"/>
        <v>music</v>
      </c>
      <c r="Q1239" t="str">
        <f t="shared" si="82"/>
        <v>world music</v>
      </c>
      <c r="R1239">
        <f t="shared" si="83"/>
        <v>2012</v>
      </c>
    </row>
    <row r="1240" spans="1:18" ht="43.2" hidden="1" x14ac:dyDescent="0.55000000000000004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80"/>
        <v>40731.61037037037</v>
      </c>
      <c r="P1240" t="str">
        <f t="shared" si="81"/>
        <v>music</v>
      </c>
      <c r="Q1240" t="str">
        <f t="shared" si="82"/>
        <v>world music</v>
      </c>
      <c r="R1240">
        <f t="shared" si="83"/>
        <v>2011</v>
      </c>
    </row>
    <row r="1241" spans="1:18" ht="28.8" hidden="1" x14ac:dyDescent="0.55000000000000004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80"/>
        <v>40883.962581018517</v>
      </c>
      <c r="P1241" t="str">
        <f t="shared" si="81"/>
        <v>music</v>
      </c>
      <c r="Q1241" t="str">
        <f t="shared" si="82"/>
        <v>world music</v>
      </c>
      <c r="R1241">
        <f t="shared" si="83"/>
        <v>2011</v>
      </c>
    </row>
    <row r="1242" spans="1:18" ht="28.8" hidden="1" x14ac:dyDescent="0.55000000000000004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80"/>
        <v>41409.040011574078</v>
      </c>
      <c r="P1242" t="str">
        <f t="shared" si="81"/>
        <v>music</v>
      </c>
      <c r="Q1242" t="str">
        <f t="shared" si="82"/>
        <v>world music</v>
      </c>
      <c r="R1242">
        <f t="shared" si="83"/>
        <v>2013</v>
      </c>
    </row>
    <row r="1243" spans="1:18" ht="43.2" hidden="1" x14ac:dyDescent="0.55000000000000004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80"/>
        <v>41923.837731481479</v>
      </c>
      <c r="P1243" t="str">
        <f t="shared" si="81"/>
        <v>music</v>
      </c>
      <c r="Q1243" t="str">
        <f t="shared" si="82"/>
        <v>world music</v>
      </c>
      <c r="R1243">
        <f t="shared" si="83"/>
        <v>2014</v>
      </c>
    </row>
    <row r="1244" spans="1:18" ht="43.2" hidden="1" x14ac:dyDescent="0.55000000000000004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80"/>
        <v>40782.165532407409</v>
      </c>
      <c r="P1244" t="str">
        <f t="shared" si="81"/>
        <v>music</v>
      </c>
      <c r="Q1244" t="str">
        <f t="shared" si="82"/>
        <v>world music</v>
      </c>
      <c r="R1244">
        <f t="shared" si="83"/>
        <v>2011</v>
      </c>
    </row>
    <row r="1245" spans="1:18" ht="43.2" hidden="1" x14ac:dyDescent="0.55000000000000004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80"/>
        <v>40671.879293981481</v>
      </c>
      <c r="P1245" t="str">
        <f t="shared" si="81"/>
        <v>music</v>
      </c>
      <c r="Q1245" t="str">
        <f t="shared" si="82"/>
        <v>world music</v>
      </c>
      <c r="R1245">
        <f t="shared" si="83"/>
        <v>2011</v>
      </c>
    </row>
    <row r="1246" spans="1:18" ht="43.2" hidden="1" x14ac:dyDescent="0.55000000000000004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80"/>
        <v>41355.825497685182</v>
      </c>
      <c r="P1246" t="str">
        <f t="shared" si="81"/>
        <v>music</v>
      </c>
      <c r="Q1246" t="str">
        <f t="shared" si="82"/>
        <v>rock</v>
      </c>
      <c r="R1246">
        <f t="shared" si="83"/>
        <v>2013</v>
      </c>
    </row>
    <row r="1247" spans="1:18" ht="43.2" hidden="1" x14ac:dyDescent="0.55000000000000004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80"/>
        <v>41774.599930555552</v>
      </c>
      <c r="P1247" t="str">
        <f t="shared" si="81"/>
        <v>music</v>
      </c>
      <c r="Q1247" t="str">
        <f t="shared" si="82"/>
        <v>rock</v>
      </c>
      <c r="R1247">
        <f t="shared" si="83"/>
        <v>2014</v>
      </c>
    </row>
    <row r="1248" spans="1:18" ht="43.2" hidden="1" x14ac:dyDescent="0.55000000000000004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80"/>
        <v>40838.043391203704</v>
      </c>
      <c r="P1248" t="str">
        <f t="shared" si="81"/>
        <v>music</v>
      </c>
      <c r="Q1248" t="str">
        <f t="shared" si="82"/>
        <v>rock</v>
      </c>
      <c r="R1248">
        <f t="shared" si="83"/>
        <v>2011</v>
      </c>
    </row>
    <row r="1249" spans="1:18" ht="28.8" hidden="1" x14ac:dyDescent="0.55000000000000004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80"/>
        <v>41370.292303240742</v>
      </c>
      <c r="P1249" t="str">
        <f t="shared" si="81"/>
        <v>music</v>
      </c>
      <c r="Q1249" t="str">
        <f t="shared" si="82"/>
        <v>rock</v>
      </c>
      <c r="R1249">
        <f t="shared" si="83"/>
        <v>2013</v>
      </c>
    </row>
    <row r="1250" spans="1:18" ht="28.8" hidden="1" x14ac:dyDescent="0.55000000000000004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80"/>
        <v>41767.656863425924</v>
      </c>
      <c r="P1250" t="str">
        <f t="shared" si="81"/>
        <v>music</v>
      </c>
      <c r="Q1250" t="str">
        <f t="shared" si="82"/>
        <v>rock</v>
      </c>
      <c r="R1250">
        <f t="shared" si="83"/>
        <v>2014</v>
      </c>
    </row>
    <row r="1251" spans="1:18" ht="43.2" hidden="1" x14ac:dyDescent="0.55000000000000004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80"/>
        <v>41067.74086805556</v>
      </c>
      <c r="P1251" t="str">
        <f t="shared" si="81"/>
        <v>music</v>
      </c>
      <c r="Q1251" t="str">
        <f t="shared" si="82"/>
        <v>rock</v>
      </c>
      <c r="R1251">
        <f t="shared" si="83"/>
        <v>2012</v>
      </c>
    </row>
    <row r="1252" spans="1:18" ht="43.2" hidden="1" x14ac:dyDescent="0.55000000000000004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80"/>
        <v>41843.64271990741</v>
      </c>
      <c r="P1252" t="str">
        <f t="shared" si="81"/>
        <v>music</v>
      </c>
      <c r="Q1252" t="str">
        <f t="shared" si="82"/>
        <v>rock</v>
      </c>
      <c r="R1252">
        <f t="shared" si="83"/>
        <v>2014</v>
      </c>
    </row>
    <row r="1253" spans="1:18" ht="28.8" hidden="1" x14ac:dyDescent="0.55000000000000004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80"/>
        <v>40751.814432870371</v>
      </c>
      <c r="P1253" t="str">
        <f t="shared" si="81"/>
        <v>music</v>
      </c>
      <c r="Q1253" t="str">
        <f t="shared" si="82"/>
        <v>rock</v>
      </c>
      <c r="R1253">
        <f t="shared" si="83"/>
        <v>2011</v>
      </c>
    </row>
    <row r="1254" spans="1:18" ht="43.2" hidden="1" x14ac:dyDescent="0.55000000000000004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80"/>
        <v>41543.988067129627</v>
      </c>
      <c r="P1254" t="str">
        <f t="shared" si="81"/>
        <v>music</v>
      </c>
      <c r="Q1254" t="str">
        <f t="shared" si="82"/>
        <v>rock</v>
      </c>
      <c r="R1254">
        <f t="shared" si="83"/>
        <v>2013</v>
      </c>
    </row>
    <row r="1255" spans="1:18" ht="43.2" hidden="1" x14ac:dyDescent="0.55000000000000004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80"/>
        <v>41855.783645833333</v>
      </c>
      <c r="P1255" t="str">
        <f t="shared" si="81"/>
        <v>music</v>
      </c>
      <c r="Q1255" t="str">
        <f t="shared" si="82"/>
        <v>rock</v>
      </c>
      <c r="R1255">
        <f t="shared" si="83"/>
        <v>2014</v>
      </c>
    </row>
    <row r="1256" spans="1:18" ht="43.2" hidden="1" x14ac:dyDescent="0.55000000000000004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80"/>
        <v>40487.621365740742</v>
      </c>
      <c r="P1256" t="str">
        <f t="shared" si="81"/>
        <v>music</v>
      </c>
      <c r="Q1256" t="str">
        <f t="shared" si="82"/>
        <v>rock</v>
      </c>
      <c r="R1256">
        <f t="shared" si="83"/>
        <v>2010</v>
      </c>
    </row>
    <row r="1257" spans="1:18" ht="43.2" hidden="1" x14ac:dyDescent="0.55000000000000004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80"/>
        <v>41579.845509259263</v>
      </c>
      <c r="P1257" t="str">
        <f t="shared" si="81"/>
        <v>music</v>
      </c>
      <c r="Q1257" t="str">
        <f t="shared" si="82"/>
        <v>rock</v>
      </c>
      <c r="R1257">
        <f t="shared" si="83"/>
        <v>2013</v>
      </c>
    </row>
    <row r="1258" spans="1:18" ht="43.2" hidden="1" x14ac:dyDescent="0.55000000000000004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80"/>
        <v>40921.919340277782</v>
      </c>
      <c r="P1258" t="str">
        <f t="shared" si="81"/>
        <v>music</v>
      </c>
      <c r="Q1258" t="str">
        <f t="shared" si="82"/>
        <v>rock</v>
      </c>
      <c r="R1258">
        <f t="shared" si="83"/>
        <v>2012</v>
      </c>
    </row>
    <row r="1259" spans="1:18" ht="43.2" hidden="1" x14ac:dyDescent="0.55000000000000004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80"/>
        <v>40587.085532407407</v>
      </c>
      <c r="P1259" t="str">
        <f t="shared" si="81"/>
        <v>music</v>
      </c>
      <c r="Q1259" t="str">
        <f t="shared" si="82"/>
        <v>rock</v>
      </c>
      <c r="R1259">
        <f t="shared" si="83"/>
        <v>2011</v>
      </c>
    </row>
    <row r="1260" spans="1:18" ht="43.2" hidden="1" x14ac:dyDescent="0.55000000000000004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80"/>
        <v>41487.611250000002</v>
      </c>
      <c r="P1260" t="str">
        <f t="shared" si="81"/>
        <v>music</v>
      </c>
      <c r="Q1260" t="str">
        <f t="shared" si="82"/>
        <v>rock</v>
      </c>
      <c r="R1260">
        <f t="shared" si="83"/>
        <v>2013</v>
      </c>
    </row>
    <row r="1261" spans="1:18" ht="28.8" hidden="1" x14ac:dyDescent="0.55000000000000004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80"/>
        <v>41766.970648148148</v>
      </c>
      <c r="P1261" t="str">
        <f t="shared" si="81"/>
        <v>music</v>
      </c>
      <c r="Q1261" t="str">
        <f t="shared" si="82"/>
        <v>rock</v>
      </c>
      <c r="R1261">
        <f t="shared" si="83"/>
        <v>2014</v>
      </c>
    </row>
    <row r="1262" spans="1:18" ht="43.2" hidden="1" x14ac:dyDescent="0.55000000000000004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80"/>
        <v>41666.842824074076</v>
      </c>
      <c r="P1262" t="str">
        <f t="shared" si="81"/>
        <v>music</v>
      </c>
      <c r="Q1262" t="str">
        <f t="shared" si="82"/>
        <v>rock</v>
      </c>
      <c r="R1262">
        <f t="shared" si="83"/>
        <v>2014</v>
      </c>
    </row>
    <row r="1263" spans="1:18" ht="28.8" hidden="1" x14ac:dyDescent="0.55000000000000004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80"/>
        <v>41638.342905092592</v>
      </c>
      <c r="P1263" t="str">
        <f t="shared" si="81"/>
        <v>music</v>
      </c>
      <c r="Q1263" t="str">
        <f t="shared" si="82"/>
        <v>rock</v>
      </c>
      <c r="R1263">
        <f t="shared" si="83"/>
        <v>2013</v>
      </c>
    </row>
    <row r="1264" spans="1:18" ht="43.2" hidden="1" x14ac:dyDescent="0.55000000000000004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80"/>
        <v>41656.762638888889</v>
      </c>
      <c r="P1264" t="str">
        <f t="shared" si="81"/>
        <v>music</v>
      </c>
      <c r="Q1264" t="str">
        <f t="shared" si="82"/>
        <v>rock</v>
      </c>
      <c r="R1264">
        <f t="shared" si="83"/>
        <v>2014</v>
      </c>
    </row>
    <row r="1265" spans="1:18" ht="28.8" hidden="1" x14ac:dyDescent="0.55000000000000004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80"/>
        <v>41692.084143518521</v>
      </c>
      <c r="P1265" t="str">
        <f t="shared" si="81"/>
        <v>music</v>
      </c>
      <c r="Q1265" t="str">
        <f t="shared" si="82"/>
        <v>rock</v>
      </c>
      <c r="R1265">
        <f t="shared" si="83"/>
        <v>2014</v>
      </c>
    </row>
    <row r="1266" spans="1:18" ht="43.2" hidden="1" x14ac:dyDescent="0.55000000000000004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80"/>
        <v>41547.662997685184</v>
      </c>
      <c r="P1266" t="str">
        <f t="shared" si="81"/>
        <v>music</v>
      </c>
      <c r="Q1266" t="str">
        <f t="shared" si="82"/>
        <v>rock</v>
      </c>
      <c r="R1266">
        <f t="shared" si="83"/>
        <v>2013</v>
      </c>
    </row>
    <row r="1267" spans="1:18" ht="57.6" hidden="1" x14ac:dyDescent="0.55000000000000004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80"/>
        <v>40465.655266203699</v>
      </c>
      <c r="P1267" t="str">
        <f t="shared" si="81"/>
        <v>music</v>
      </c>
      <c r="Q1267" t="str">
        <f t="shared" si="82"/>
        <v>rock</v>
      </c>
      <c r="R1267">
        <f t="shared" si="83"/>
        <v>2010</v>
      </c>
    </row>
    <row r="1268" spans="1:18" ht="28.8" hidden="1" x14ac:dyDescent="0.55000000000000004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80"/>
        <v>41620.87667824074</v>
      </c>
      <c r="P1268" t="str">
        <f t="shared" si="81"/>
        <v>music</v>
      </c>
      <c r="Q1268" t="str">
        <f t="shared" si="82"/>
        <v>rock</v>
      </c>
      <c r="R1268">
        <f t="shared" si="83"/>
        <v>2013</v>
      </c>
    </row>
    <row r="1269" spans="1:18" ht="43.2" hidden="1" x14ac:dyDescent="0.55000000000000004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80"/>
        <v>41449.585162037038</v>
      </c>
      <c r="P1269" t="str">
        <f t="shared" si="81"/>
        <v>music</v>
      </c>
      <c r="Q1269" t="str">
        <f t="shared" si="82"/>
        <v>rock</v>
      </c>
      <c r="R1269">
        <f t="shared" si="83"/>
        <v>2013</v>
      </c>
    </row>
    <row r="1270" spans="1:18" ht="28.8" hidden="1" x14ac:dyDescent="0.55000000000000004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80"/>
        <v>41507.845451388886</v>
      </c>
      <c r="P1270" t="str">
        <f t="shared" si="81"/>
        <v>music</v>
      </c>
      <c r="Q1270" t="str">
        <f t="shared" si="82"/>
        <v>rock</v>
      </c>
      <c r="R1270">
        <f t="shared" si="83"/>
        <v>2013</v>
      </c>
    </row>
    <row r="1271" spans="1:18" ht="43.2" hidden="1" x14ac:dyDescent="0.55000000000000004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80"/>
        <v>42445.823055555549</v>
      </c>
      <c r="P1271" t="str">
        <f t="shared" si="81"/>
        <v>music</v>
      </c>
      <c r="Q1271" t="str">
        <f t="shared" si="82"/>
        <v>rock</v>
      </c>
      <c r="R1271">
        <f t="shared" si="83"/>
        <v>2016</v>
      </c>
    </row>
    <row r="1272" spans="1:18" ht="28.8" hidden="1" x14ac:dyDescent="0.55000000000000004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80"/>
        <v>40933.856967592597</v>
      </c>
      <c r="P1272" t="str">
        <f t="shared" si="81"/>
        <v>music</v>
      </c>
      <c r="Q1272" t="str">
        <f t="shared" si="82"/>
        <v>rock</v>
      </c>
      <c r="R1272">
        <f t="shared" si="83"/>
        <v>2012</v>
      </c>
    </row>
    <row r="1273" spans="1:18" ht="43.2" hidden="1" x14ac:dyDescent="0.55000000000000004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80"/>
        <v>41561.683553240742</v>
      </c>
      <c r="P1273" t="str">
        <f t="shared" si="81"/>
        <v>music</v>
      </c>
      <c r="Q1273" t="str">
        <f t="shared" si="82"/>
        <v>rock</v>
      </c>
      <c r="R1273">
        <f t="shared" si="83"/>
        <v>2013</v>
      </c>
    </row>
    <row r="1274" spans="1:18" ht="57.6" hidden="1" x14ac:dyDescent="0.55000000000000004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80"/>
        <v>40274.745127314818</v>
      </c>
      <c r="P1274" t="str">
        <f t="shared" si="81"/>
        <v>music</v>
      </c>
      <c r="Q1274" t="str">
        <f t="shared" si="82"/>
        <v>rock</v>
      </c>
      <c r="R1274">
        <f t="shared" si="83"/>
        <v>2010</v>
      </c>
    </row>
    <row r="1275" spans="1:18" ht="28.8" hidden="1" x14ac:dyDescent="0.55000000000000004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80"/>
        <v>41852.730219907404</v>
      </c>
      <c r="P1275" t="str">
        <f t="shared" si="81"/>
        <v>music</v>
      </c>
      <c r="Q1275" t="str">
        <f t="shared" si="82"/>
        <v>rock</v>
      </c>
      <c r="R1275">
        <f t="shared" si="83"/>
        <v>2014</v>
      </c>
    </row>
    <row r="1276" spans="1:18" ht="43.2" hidden="1" x14ac:dyDescent="0.55000000000000004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80"/>
        <v>41116.690104166664</v>
      </c>
      <c r="P1276" t="str">
        <f t="shared" si="81"/>
        <v>music</v>
      </c>
      <c r="Q1276" t="str">
        <f t="shared" si="82"/>
        <v>rock</v>
      </c>
      <c r="R1276">
        <f t="shared" si="83"/>
        <v>2012</v>
      </c>
    </row>
    <row r="1277" spans="1:18" ht="43.2" hidden="1" x14ac:dyDescent="0.55000000000000004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80"/>
        <v>41458.867905092593</v>
      </c>
      <c r="P1277" t="str">
        <f t="shared" si="81"/>
        <v>music</v>
      </c>
      <c r="Q1277" t="str">
        <f t="shared" si="82"/>
        <v>rock</v>
      </c>
      <c r="R1277">
        <f t="shared" si="83"/>
        <v>2013</v>
      </c>
    </row>
    <row r="1278" spans="1:18" ht="28.8" hidden="1" x14ac:dyDescent="0.55000000000000004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80"/>
        <v>40007.704247685186</v>
      </c>
      <c r="P1278" t="str">
        <f t="shared" si="81"/>
        <v>music</v>
      </c>
      <c r="Q1278" t="str">
        <f t="shared" si="82"/>
        <v>rock</v>
      </c>
      <c r="R1278">
        <f t="shared" si="83"/>
        <v>2009</v>
      </c>
    </row>
    <row r="1279" spans="1:18" ht="43.2" hidden="1" x14ac:dyDescent="0.55000000000000004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80"/>
        <v>41121.561886574076</v>
      </c>
      <c r="P1279" t="str">
        <f t="shared" si="81"/>
        <v>music</v>
      </c>
      <c r="Q1279" t="str">
        <f t="shared" si="82"/>
        <v>rock</v>
      </c>
      <c r="R1279">
        <f t="shared" si="83"/>
        <v>2012</v>
      </c>
    </row>
    <row r="1280" spans="1:18" ht="43.2" hidden="1" x14ac:dyDescent="0.55000000000000004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80"/>
        <v>41786.555162037039</v>
      </c>
      <c r="P1280" t="str">
        <f t="shared" si="81"/>
        <v>music</v>
      </c>
      <c r="Q1280" t="str">
        <f t="shared" si="82"/>
        <v>rock</v>
      </c>
      <c r="R1280">
        <f t="shared" si="83"/>
        <v>2014</v>
      </c>
    </row>
    <row r="1281" spans="1:18" ht="43.2" hidden="1" x14ac:dyDescent="0.55000000000000004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80"/>
        <v>41682.099189814813</v>
      </c>
      <c r="P1281" t="str">
        <f t="shared" si="81"/>
        <v>music</v>
      </c>
      <c r="Q1281" t="str">
        <f t="shared" si="82"/>
        <v>rock</v>
      </c>
      <c r="R1281">
        <f t="shared" si="83"/>
        <v>2014</v>
      </c>
    </row>
    <row r="1282" spans="1:18" ht="43.2" hidden="1" x14ac:dyDescent="0.55000000000000004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si="80"/>
        <v>40513.757569444446</v>
      </c>
      <c r="P1282" t="str">
        <f t="shared" si="81"/>
        <v>music</v>
      </c>
      <c r="Q1282" t="str">
        <f t="shared" si="82"/>
        <v>rock</v>
      </c>
      <c r="R1282">
        <f t="shared" si="83"/>
        <v>2010</v>
      </c>
    </row>
    <row r="1283" spans="1:18" ht="43.2" hidden="1" x14ac:dyDescent="0.55000000000000004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si="80"/>
        <v>41463.743472222224</v>
      </c>
      <c r="P1283" t="str">
        <f t="shared" si="81"/>
        <v>music</v>
      </c>
      <c r="Q1283" t="str">
        <f t="shared" si="82"/>
        <v>rock</v>
      </c>
      <c r="R1283">
        <f t="shared" si="83"/>
        <v>2013</v>
      </c>
    </row>
    <row r="1284" spans="1:18" ht="43.2" hidden="1" x14ac:dyDescent="0.55000000000000004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80"/>
        <v>41586.475173611114</v>
      </c>
      <c r="P1284" t="str">
        <f t="shared" si="81"/>
        <v>music</v>
      </c>
      <c r="Q1284" t="str">
        <f t="shared" si="82"/>
        <v>rock</v>
      </c>
      <c r="R1284">
        <f t="shared" si="83"/>
        <v>2013</v>
      </c>
    </row>
    <row r="1285" spans="1:18" ht="43.2" hidden="1" x14ac:dyDescent="0.55000000000000004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80"/>
        <v>41320.717465277776</v>
      </c>
      <c r="P1285" t="str">
        <f t="shared" si="81"/>
        <v>music</v>
      </c>
      <c r="Q1285" t="str">
        <f t="shared" si="82"/>
        <v>rock</v>
      </c>
      <c r="R1285">
        <f t="shared" si="83"/>
        <v>2013</v>
      </c>
    </row>
    <row r="1286" spans="1:18" ht="28.8" x14ac:dyDescent="0.55000000000000004">
      <c r="A1286">
        <v>3691</v>
      </c>
      <c r="B1286" s="3" t="s">
        <v>3688</v>
      </c>
      <c r="C1286" s="3" t="s">
        <v>7801</v>
      </c>
      <c r="D1286" s="6">
        <v>40000</v>
      </c>
      <c r="E1286" s="8">
        <v>51184</v>
      </c>
      <c r="F1286" t="s">
        <v>8218</v>
      </c>
      <c r="G1286" t="s">
        <v>8223</v>
      </c>
      <c r="H1286" t="s">
        <v>8245</v>
      </c>
      <c r="I1286">
        <v>1425272340</v>
      </c>
      <c r="J1286">
        <v>1421426929</v>
      </c>
      <c r="K1286" t="b">
        <v>0</v>
      </c>
      <c r="L1286">
        <v>274</v>
      </c>
      <c r="M1286" t="b">
        <v>1</v>
      </c>
      <c r="N1286" t="s">
        <v>8269</v>
      </c>
      <c r="O1286" s="9">
        <f t="shared" si="80"/>
        <v>42020.700567129628</v>
      </c>
      <c r="P1286" t="str">
        <f t="shared" si="81"/>
        <v>theater</v>
      </c>
      <c r="Q1286" t="str">
        <f t="shared" si="82"/>
        <v>plays</v>
      </c>
      <c r="R1286">
        <f t="shared" si="83"/>
        <v>2015</v>
      </c>
    </row>
    <row r="1287" spans="1:18" ht="57.6" x14ac:dyDescent="0.55000000000000004">
      <c r="A1287">
        <v>3845</v>
      </c>
      <c r="B1287" s="3" t="s">
        <v>3842</v>
      </c>
      <c r="C1287" s="3" t="s">
        <v>7954</v>
      </c>
      <c r="D1287" s="6">
        <v>40000</v>
      </c>
      <c r="E1287" s="8">
        <v>842</v>
      </c>
      <c r="F1287" t="s">
        <v>8220</v>
      </c>
      <c r="G1287" t="s">
        <v>8223</v>
      </c>
      <c r="H1287" t="s">
        <v>8245</v>
      </c>
      <c r="I1287">
        <v>1443711774</v>
      </c>
      <c r="J1287">
        <v>1441119774</v>
      </c>
      <c r="K1287" t="b">
        <v>1</v>
      </c>
      <c r="L1287">
        <v>12</v>
      </c>
      <c r="M1287" t="b">
        <v>0</v>
      </c>
      <c r="N1287" t="s">
        <v>8269</v>
      </c>
      <c r="O1287" s="9">
        <f t="shared" si="80"/>
        <v>42248.627013888887</v>
      </c>
      <c r="P1287" t="str">
        <f t="shared" si="81"/>
        <v>theater</v>
      </c>
      <c r="Q1287" t="str">
        <f t="shared" si="82"/>
        <v>plays</v>
      </c>
      <c r="R1287">
        <f t="shared" si="83"/>
        <v>2015</v>
      </c>
    </row>
    <row r="1288" spans="1:18" ht="57.6" x14ac:dyDescent="0.55000000000000004">
      <c r="A1288">
        <v>2857</v>
      </c>
      <c r="B1288" s="3" t="s">
        <v>2857</v>
      </c>
      <c r="C1288" s="3" t="s">
        <v>6967</v>
      </c>
      <c r="D1288" s="6">
        <v>38000</v>
      </c>
      <c r="E1288" s="8">
        <v>7500</v>
      </c>
      <c r="F1288" t="s">
        <v>8220</v>
      </c>
      <c r="G1288" t="s">
        <v>8237</v>
      </c>
      <c r="H1288" t="s">
        <v>8255</v>
      </c>
      <c r="I1288">
        <v>1487613600</v>
      </c>
      <c r="J1288">
        <v>1482444295</v>
      </c>
      <c r="K1288" t="b">
        <v>0</v>
      </c>
      <c r="L1288">
        <v>15</v>
      </c>
      <c r="M1288" t="b">
        <v>0</v>
      </c>
      <c r="N1288" t="s">
        <v>8269</v>
      </c>
      <c r="O1288" s="9">
        <f t="shared" si="80"/>
        <v>42726.920081018514</v>
      </c>
      <c r="P1288" t="str">
        <f t="shared" si="81"/>
        <v>theater</v>
      </c>
      <c r="Q1288" t="str">
        <f t="shared" si="82"/>
        <v>plays</v>
      </c>
      <c r="R1288">
        <f t="shared" si="83"/>
        <v>2016</v>
      </c>
    </row>
    <row r="1289" spans="1:18" ht="57.6" x14ac:dyDescent="0.55000000000000004">
      <c r="A1289">
        <v>2848</v>
      </c>
      <c r="B1289" s="3" t="s">
        <v>2848</v>
      </c>
      <c r="C1289" s="3" t="s">
        <v>6958</v>
      </c>
      <c r="D1289" s="6">
        <v>35000</v>
      </c>
      <c r="E1289" s="8">
        <v>70</v>
      </c>
      <c r="F1289" t="s">
        <v>8220</v>
      </c>
      <c r="G1289" t="s">
        <v>8223</v>
      </c>
      <c r="H1289" t="s">
        <v>8245</v>
      </c>
      <c r="I1289">
        <v>1432913659</v>
      </c>
      <c r="J1289">
        <v>1430321659</v>
      </c>
      <c r="K1289" t="b">
        <v>0</v>
      </c>
      <c r="L1289">
        <v>3</v>
      </c>
      <c r="M1289" t="b">
        <v>0</v>
      </c>
      <c r="N1289" t="s">
        <v>8269</v>
      </c>
      <c r="O1289" s="9">
        <f t="shared" si="80"/>
        <v>42123.648831018523</v>
      </c>
      <c r="P1289" t="str">
        <f t="shared" si="81"/>
        <v>theater</v>
      </c>
      <c r="Q1289" t="str">
        <f t="shared" si="82"/>
        <v>plays</v>
      </c>
      <c r="R1289">
        <f t="shared" si="83"/>
        <v>2015</v>
      </c>
    </row>
    <row r="1290" spans="1:18" ht="43.2" x14ac:dyDescent="0.55000000000000004">
      <c r="A1290">
        <v>3166</v>
      </c>
      <c r="B1290" s="3" t="s">
        <v>3166</v>
      </c>
      <c r="C1290" s="3" t="s">
        <v>7276</v>
      </c>
      <c r="D1290" s="6">
        <v>35000</v>
      </c>
      <c r="E1290" s="8">
        <v>56079.83</v>
      </c>
      <c r="F1290" t="s">
        <v>8218</v>
      </c>
      <c r="G1290" t="s">
        <v>8223</v>
      </c>
      <c r="H1290" t="s">
        <v>8245</v>
      </c>
      <c r="I1290">
        <v>1416988740</v>
      </c>
      <c r="J1290">
        <v>1414514153</v>
      </c>
      <c r="K1290" t="b">
        <v>1</v>
      </c>
      <c r="L1290">
        <v>930</v>
      </c>
      <c r="M1290" t="b">
        <v>1</v>
      </c>
      <c r="N1290" t="s">
        <v>8269</v>
      </c>
      <c r="O1290" s="9">
        <f t="shared" ref="O1290:O1353" si="84">(((J1290/60)/60)/24)+DATE(1970,1,1)</f>
        <v>41940.69158564815</v>
      </c>
      <c r="P1290" t="str">
        <f t="shared" ref="P1290:P1353" si="85">LEFT(N1290,SEARCH("/",N1290)-1)</f>
        <v>theater</v>
      </c>
      <c r="Q1290" t="str">
        <f t="shared" ref="Q1290:Q1353" si="86">RIGHT(N1290,LEN(N1290)-SEARCH("/",N1290))</f>
        <v>plays</v>
      </c>
      <c r="R1290">
        <f t="shared" ref="R1290:R1353" si="87">YEAR(O1290)</f>
        <v>2014</v>
      </c>
    </row>
    <row r="1291" spans="1:18" ht="57.6" x14ac:dyDescent="0.55000000000000004">
      <c r="A1291">
        <v>3215</v>
      </c>
      <c r="B1291" s="3" t="s">
        <v>3215</v>
      </c>
      <c r="C1291" s="3" t="s">
        <v>7325</v>
      </c>
      <c r="D1291" s="6">
        <v>35000</v>
      </c>
      <c r="E1291" s="8">
        <v>35123</v>
      </c>
      <c r="F1291" t="s">
        <v>8218</v>
      </c>
      <c r="G1291" t="s">
        <v>8223</v>
      </c>
      <c r="H1291" t="s">
        <v>8245</v>
      </c>
      <c r="I1291">
        <v>1441857540</v>
      </c>
      <c r="J1291">
        <v>1438617471</v>
      </c>
      <c r="K1291" t="b">
        <v>1</v>
      </c>
      <c r="L1291">
        <v>134</v>
      </c>
      <c r="M1291" t="b">
        <v>1</v>
      </c>
      <c r="N1291" t="s">
        <v>8269</v>
      </c>
      <c r="O1291" s="9">
        <f t="shared" si="84"/>
        <v>42219.665173611109</v>
      </c>
      <c r="P1291" t="str">
        <f t="shared" si="85"/>
        <v>theater</v>
      </c>
      <c r="Q1291" t="str">
        <f t="shared" si="86"/>
        <v>plays</v>
      </c>
      <c r="R1291">
        <f t="shared" si="87"/>
        <v>2015</v>
      </c>
    </row>
    <row r="1292" spans="1:18" ht="28.8" x14ac:dyDescent="0.55000000000000004">
      <c r="A1292">
        <v>3237</v>
      </c>
      <c r="B1292" s="3" t="s">
        <v>3237</v>
      </c>
      <c r="C1292" s="3" t="s">
        <v>7347</v>
      </c>
      <c r="D1292" s="6">
        <v>35000</v>
      </c>
      <c r="E1292" s="8">
        <v>35275.64</v>
      </c>
      <c r="F1292" t="s">
        <v>8218</v>
      </c>
      <c r="G1292" t="s">
        <v>8223</v>
      </c>
      <c r="H1292" t="s">
        <v>8245</v>
      </c>
      <c r="I1292">
        <v>1443499140</v>
      </c>
      <c r="J1292">
        <v>1441452184</v>
      </c>
      <c r="K1292" t="b">
        <v>1</v>
      </c>
      <c r="L1292">
        <v>269</v>
      </c>
      <c r="M1292" t="b">
        <v>1</v>
      </c>
      <c r="N1292" t="s">
        <v>8269</v>
      </c>
      <c r="O1292" s="9">
        <f t="shared" si="84"/>
        <v>42252.474351851852</v>
      </c>
      <c r="P1292" t="str">
        <f t="shared" si="85"/>
        <v>theater</v>
      </c>
      <c r="Q1292" t="str">
        <f t="shared" si="86"/>
        <v>plays</v>
      </c>
      <c r="R1292">
        <f t="shared" si="87"/>
        <v>2015</v>
      </c>
    </row>
    <row r="1293" spans="1:18" ht="43.2" x14ac:dyDescent="0.55000000000000004">
      <c r="A1293">
        <v>3547</v>
      </c>
      <c r="B1293" s="3" t="s">
        <v>3546</v>
      </c>
      <c r="C1293" s="3" t="s">
        <v>7657</v>
      </c>
      <c r="D1293" s="6">
        <v>35000</v>
      </c>
      <c r="E1293" s="8">
        <v>40043.25</v>
      </c>
      <c r="F1293" t="s">
        <v>8218</v>
      </c>
      <c r="G1293" t="s">
        <v>8223</v>
      </c>
      <c r="H1293" t="s">
        <v>8245</v>
      </c>
      <c r="I1293">
        <v>1463198340</v>
      </c>
      <c r="J1293">
        <v>1461117201</v>
      </c>
      <c r="K1293" t="b">
        <v>0</v>
      </c>
      <c r="L1293">
        <v>336</v>
      </c>
      <c r="M1293" t="b">
        <v>1</v>
      </c>
      <c r="N1293" t="s">
        <v>8269</v>
      </c>
      <c r="O1293" s="9">
        <f t="shared" si="84"/>
        <v>42480.078715277778</v>
      </c>
      <c r="P1293" t="str">
        <f t="shared" si="85"/>
        <v>theater</v>
      </c>
      <c r="Q1293" t="str">
        <f t="shared" si="86"/>
        <v>plays</v>
      </c>
      <c r="R1293">
        <f t="shared" si="87"/>
        <v>2016</v>
      </c>
    </row>
    <row r="1294" spans="1:18" ht="43.2" x14ac:dyDescent="0.55000000000000004">
      <c r="A1294">
        <v>4105</v>
      </c>
      <c r="B1294" s="3" t="s">
        <v>4101</v>
      </c>
      <c r="C1294" s="3" t="s">
        <v>8208</v>
      </c>
      <c r="D1294" s="6">
        <v>33000</v>
      </c>
      <c r="E1294" s="8">
        <v>2300</v>
      </c>
      <c r="F1294" t="s">
        <v>8220</v>
      </c>
      <c r="G1294" t="s">
        <v>8237</v>
      </c>
      <c r="H1294" t="s">
        <v>8255</v>
      </c>
      <c r="I1294">
        <v>1482711309</v>
      </c>
      <c r="J1294">
        <v>1479860109</v>
      </c>
      <c r="K1294" t="b">
        <v>0</v>
      </c>
      <c r="L1294">
        <v>6</v>
      </c>
      <c r="M1294" t="b">
        <v>0</v>
      </c>
      <c r="N1294" t="s">
        <v>8269</v>
      </c>
      <c r="O1294" s="9">
        <f t="shared" si="84"/>
        <v>42697.010520833333</v>
      </c>
      <c r="P1294" t="str">
        <f t="shared" si="85"/>
        <v>theater</v>
      </c>
      <c r="Q1294" t="str">
        <f t="shared" si="86"/>
        <v>plays</v>
      </c>
      <c r="R1294">
        <f t="shared" si="87"/>
        <v>2016</v>
      </c>
    </row>
    <row r="1295" spans="1:18" ht="43.2" x14ac:dyDescent="0.55000000000000004">
      <c r="A1295">
        <v>3282</v>
      </c>
      <c r="B1295" s="3" t="s">
        <v>3282</v>
      </c>
      <c r="C1295" s="3" t="s">
        <v>7392</v>
      </c>
      <c r="D1295" s="6">
        <v>31000</v>
      </c>
      <c r="E1295" s="8">
        <v>31820.5</v>
      </c>
      <c r="F1295" t="s">
        <v>8218</v>
      </c>
      <c r="G1295" t="s">
        <v>8223</v>
      </c>
      <c r="H1295" t="s">
        <v>8245</v>
      </c>
      <c r="I1295">
        <v>1461904788</v>
      </c>
      <c r="J1295">
        <v>1458103188</v>
      </c>
      <c r="K1295" t="b">
        <v>0</v>
      </c>
      <c r="L1295">
        <v>237</v>
      </c>
      <c r="M1295" t="b">
        <v>1</v>
      </c>
      <c r="N1295" t="s">
        <v>8269</v>
      </c>
      <c r="O1295" s="9">
        <f t="shared" si="84"/>
        <v>42445.19430555556</v>
      </c>
      <c r="P1295" t="str">
        <f t="shared" si="85"/>
        <v>theater</v>
      </c>
      <c r="Q1295" t="str">
        <f t="shared" si="86"/>
        <v>plays</v>
      </c>
      <c r="R1295">
        <f t="shared" si="87"/>
        <v>2016</v>
      </c>
    </row>
    <row r="1296" spans="1:18" ht="43.2" x14ac:dyDescent="0.55000000000000004">
      <c r="A1296">
        <v>2888</v>
      </c>
      <c r="B1296" s="3" t="s">
        <v>2888</v>
      </c>
      <c r="C1296" s="3" t="s">
        <v>6998</v>
      </c>
      <c r="D1296" s="6">
        <v>30000</v>
      </c>
      <c r="E1296" s="8">
        <v>0</v>
      </c>
      <c r="F1296" t="s">
        <v>8220</v>
      </c>
      <c r="G1296" t="s">
        <v>8223</v>
      </c>
      <c r="H1296" t="s">
        <v>8245</v>
      </c>
      <c r="I1296">
        <v>1413608340</v>
      </c>
      <c r="J1296">
        <v>1412945440</v>
      </c>
      <c r="K1296" t="b">
        <v>0</v>
      </c>
      <c r="L1296">
        <v>0</v>
      </c>
      <c r="M1296" t="b">
        <v>0</v>
      </c>
      <c r="N1296" t="s">
        <v>8269</v>
      </c>
      <c r="O1296" s="9">
        <f t="shared" si="84"/>
        <v>41922.535185185188</v>
      </c>
      <c r="P1296" t="str">
        <f t="shared" si="85"/>
        <v>theater</v>
      </c>
      <c r="Q1296" t="str">
        <f t="shared" si="86"/>
        <v>plays</v>
      </c>
      <c r="R1296">
        <f t="shared" si="87"/>
        <v>2014</v>
      </c>
    </row>
    <row r="1297" spans="1:18" ht="43.2" x14ac:dyDescent="0.55000000000000004">
      <c r="A1297">
        <v>2910</v>
      </c>
      <c r="B1297" s="3" t="s">
        <v>2910</v>
      </c>
      <c r="C1297" s="3" t="s">
        <v>7020</v>
      </c>
      <c r="D1297" s="6">
        <v>30000</v>
      </c>
      <c r="E1297" s="8">
        <v>1</v>
      </c>
      <c r="F1297" t="s">
        <v>8220</v>
      </c>
      <c r="G1297" t="s">
        <v>8224</v>
      </c>
      <c r="H1297" t="s">
        <v>8246</v>
      </c>
      <c r="I1297">
        <v>1434139887</v>
      </c>
      <c r="J1297">
        <v>1428955887</v>
      </c>
      <c r="K1297" t="b">
        <v>0</v>
      </c>
      <c r="L1297">
        <v>1</v>
      </c>
      <c r="M1297" t="b">
        <v>0</v>
      </c>
      <c r="N1297" t="s">
        <v>8269</v>
      </c>
      <c r="O1297" s="9">
        <f t="shared" si="84"/>
        <v>42107.841284722221</v>
      </c>
      <c r="P1297" t="str">
        <f t="shared" si="85"/>
        <v>theater</v>
      </c>
      <c r="Q1297" t="str">
        <f t="shared" si="86"/>
        <v>plays</v>
      </c>
      <c r="R1297">
        <f t="shared" si="87"/>
        <v>2015</v>
      </c>
    </row>
    <row r="1298" spans="1:18" ht="28.8" x14ac:dyDescent="0.55000000000000004">
      <c r="A1298">
        <v>3132</v>
      </c>
      <c r="B1298" s="3" t="s">
        <v>3132</v>
      </c>
      <c r="C1298" s="3" t="s">
        <v>7242</v>
      </c>
      <c r="D1298" s="6">
        <v>30000</v>
      </c>
      <c r="E1298" s="8">
        <v>10</v>
      </c>
      <c r="F1298" t="s">
        <v>8221</v>
      </c>
      <c r="G1298" t="s">
        <v>8223</v>
      </c>
      <c r="H1298" t="s">
        <v>8245</v>
      </c>
      <c r="I1298">
        <v>1492759460</v>
      </c>
      <c r="J1298">
        <v>1487579060</v>
      </c>
      <c r="K1298" t="b">
        <v>0</v>
      </c>
      <c r="L1298">
        <v>1</v>
      </c>
      <c r="M1298" t="b">
        <v>0</v>
      </c>
      <c r="N1298" t="s">
        <v>8269</v>
      </c>
      <c r="O1298" s="9">
        <f t="shared" si="84"/>
        <v>42786.350231481483</v>
      </c>
      <c r="P1298" t="str">
        <f t="shared" si="85"/>
        <v>theater</v>
      </c>
      <c r="Q1298" t="str">
        <f t="shared" si="86"/>
        <v>plays</v>
      </c>
      <c r="R1298">
        <f t="shared" si="87"/>
        <v>2017</v>
      </c>
    </row>
    <row r="1299" spans="1:18" ht="43.2" x14ac:dyDescent="0.55000000000000004">
      <c r="A1299">
        <v>3224</v>
      </c>
      <c r="B1299" s="3" t="s">
        <v>3224</v>
      </c>
      <c r="C1299" s="3" t="s">
        <v>7334</v>
      </c>
      <c r="D1299" s="6">
        <v>30000</v>
      </c>
      <c r="E1299" s="8">
        <v>30610</v>
      </c>
      <c r="F1299" t="s">
        <v>8218</v>
      </c>
      <c r="G1299" t="s">
        <v>8223</v>
      </c>
      <c r="H1299" t="s">
        <v>8245</v>
      </c>
      <c r="I1299">
        <v>1484024400</v>
      </c>
      <c r="J1299">
        <v>1479932713</v>
      </c>
      <c r="K1299" t="b">
        <v>1</v>
      </c>
      <c r="L1299">
        <v>216</v>
      </c>
      <c r="M1299" t="b">
        <v>1</v>
      </c>
      <c r="N1299" t="s">
        <v>8269</v>
      </c>
      <c r="O1299" s="9">
        <f t="shared" si="84"/>
        <v>42697.850844907407</v>
      </c>
      <c r="P1299" t="str">
        <f t="shared" si="85"/>
        <v>theater</v>
      </c>
      <c r="Q1299" t="str">
        <f t="shared" si="86"/>
        <v>plays</v>
      </c>
      <c r="R1299">
        <f t="shared" si="87"/>
        <v>2016</v>
      </c>
    </row>
    <row r="1300" spans="1:18" ht="43.2" x14ac:dyDescent="0.55000000000000004">
      <c r="A1300">
        <v>3425</v>
      </c>
      <c r="B1300" s="3" t="s">
        <v>3424</v>
      </c>
      <c r="C1300" s="3" t="s">
        <v>7535</v>
      </c>
      <c r="D1300" s="6">
        <v>30000</v>
      </c>
      <c r="E1300" s="8">
        <v>30891.1</v>
      </c>
      <c r="F1300" t="s">
        <v>8218</v>
      </c>
      <c r="G1300" t="s">
        <v>8223</v>
      </c>
      <c r="H1300" t="s">
        <v>8245</v>
      </c>
      <c r="I1300">
        <v>1412434136</v>
      </c>
      <c r="J1300">
        <v>1409669336</v>
      </c>
      <c r="K1300" t="b">
        <v>0</v>
      </c>
      <c r="L1300">
        <v>104</v>
      </c>
      <c r="M1300" t="b">
        <v>1</v>
      </c>
      <c r="N1300" t="s">
        <v>8269</v>
      </c>
      <c r="O1300" s="9">
        <f t="shared" si="84"/>
        <v>41884.617314814815</v>
      </c>
      <c r="P1300" t="str">
        <f t="shared" si="85"/>
        <v>theater</v>
      </c>
      <c r="Q1300" t="str">
        <f t="shared" si="86"/>
        <v>plays</v>
      </c>
      <c r="R1300">
        <f t="shared" si="87"/>
        <v>2014</v>
      </c>
    </row>
    <row r="1301" spans="1:18" ht="43.2" x14ac:dyDescent="0.55000000000000004">
      <c r="A1301">
        <v>3849</v>
      </c>
      <c r="B1301" s="3" t="s">
        <v>3846</v>
      </c>
      <c r="C1301" s="3" t="s">
        <v>7958</v>
      </c>
      <c r="D1301" s="6">
        <v>30000</v>
      </c>
      <c r="E1301" s="8">
        <v>2113</v>
      </c>
      <c r="F1301" t="s">
        <v>8220</v>
      </c>
      <c r="G1301" t="s">
        <v>8235</v>
      </c>
      <c r="H1301" t="s">
        <v>8248</v>
      </c>
      <c r="I1301">
        <v>1434047084</v>
      </c>
      <c r="J1301">
        <v>1431455084</v>
      </c>
      <c r="K1301" t="b">
        <v>1</v>
      </c>
      <c r="L1301">
        <v>28</v>
      </c>
      <c r="M1301" t="b">
        <v>0</v>
      </c>
      <c r="N1301" t="s">
        <v>8269</v>
      </c>
      <c r="O1301" s="9">
        <f t="shared" si="84"/>
        <v>42136.767175925925</v>
      </c>
      <c r="P1301" t="str">
        <f t="shared" si="85"/>
        <v>theater</v>
      </c>
      <c r="Q1301" t="str">
        <f t="shared" si="86"/>
        <v>plays</v>
      </c>
      <c r="R1301">
        <f t="shared" si="87"/>
        <v>2015</v>
      </c>
    </row>
    <row r="1302" spans="1:18" ht="43.2" x14ac:dyDescent="0.55000000000000004">
      <c r="A1302">
        <v>3948</v>
      </c>
      <c r="B1302" s="3" t="s">
        <v>3945</v>
      </c>
      <c r="C1302" s="3" t="s">
        <v>8056</v>
      </c>
      <c r="D1302" s="6">
        <v>30000</v>
      </c>
      <c r="E1302" s="8">
        <v>0</v>
      </c>
      <c r="F1302" t="s">
        <v>8220</v>
      </c>
      <c r="G1302" t="s">
        <v>8225</v>
      </c>
      <c r="H1302" t="s">
        <v>8247</v>
      </c>
      <c r="I1302">
        <v>1410076123</v>
      </c>
      <c r="J1302">
        <v>1404892123</v>
      </c>
      <c r="K1302" t="b">
        <v>0</v>
      </c>
      <c r="L1302">
        <v>0</v>
      </c>
      <c r="M1302" t="b">
        <v>0</v>
      </c>
      <c r="N1302" t="s">
        <v>8269</v>
      </c>
      <c r="O1302" s="9">
        <f t="shared" si="84"/>
        <v>41829.325497685182</v>
      </c>
      <c r="P1302" t="str">
        <f t="shared" si="85"/>
        <v>theater</v>
      </c>
      <c r="Q1302" t="str">
        <f t="shared" si="86"/>
        <v>plays</v>
      </c>
      <c r="R1302">
        <f t="shared" si="87"/>
        <v>2014</v>
      </c>
    </row>
    <row r="1303" spans="1:18" ht="28.8" x14ac:dyDescent="0.55000000000000004">
      <c r="A1303">
        <v>3981</v>
      </c>
      <c r="B1303" s="3" t="s">
        <v>3358</v>
      </c>
      <c r="C1303" s="3" t="s">
        <v>7469</v>
      </c>
      <c r="D1303" s="6">
        <v>30000</v>
      </c>
      <c r="E1303" s="8">
        <v>1225</v>
      </c>
      <c r="F1303" t="s">
        <v>8220</v>
      </c>
      <c r="G1303" t="s">
        <v>8223</v>
      </c>
      <c r="H1303" t="s">
        <v>8245</v>
      </c>
      <c r="I1303">
        <v>1468729149</v>
      </c>
      <c r="J1303">
        <v>1463545149</v>
      </c>
      <c r="K1303" t="b">
        <v>0</v>
      </c>
      <c r="L1303">
        <v>7</v>
      </c>
      <c r="M1303" t="b">
        <v>0</v>
      </c>
      <c r="N1303" t="s">
        <v>8269</v>
      </c>
      <c r="O1303" s="9">
        <f t="shared" si="84"/>
        <v>42508.179965277777</v>
      </c>
      <c r="P1303" t="str">
        <f t="shared" si="85"/>
        <v>theater</v>
      </c>
      <c r="Q1303" t="str">
        <f t="shared" si="86"/>
        <v>plays</v>
      </c>
      <c r="R1303">
        <f t="shared" si="87"/>
        <v>2016</v>
      </c>
    </row>
    <row r="1304" spans="1:18" ht="43.2" x14ac:dyDescent="0.55000000000000004">
      <c r="A1304">
        <v>4006</v>
      </c>
      <c r="B1304" s="3" t="s">
        <v>4002</v>
      </c>
      <c r="C1304" s="3" t="s">
        <v>8111</v>
      </c>
      <c r="D1304" s="6">
        <v>30000</v>
      </c>
      <c r="E1304" s="8">
        <v>2</v>
      </c>
      <c r="F1304" t="s">
        <v>8220</v>
      </c>
      <c r="G1304" t="s">
        <v>8223</v>
      </c>
      <c r="H1304" t="s">
        <v>8245</v>
      </c>
      <c r="I1304">
        <v>1455647587</v>
      </c>
      <c r="J1304">
        <v>1453487587</v>
      </c>
      <c r="K1304" t="b">
        <v>0</v>
      </c>
      <c r="L1304">
        <v>1</v>
      </c>
      <c r="M1304" t="b">
        <v>0</v>
      </c>
      <c r="N1304" t="s">
        <v>8269</v>
      </c>
      <c r="O1304" s="9">
        <f t="shared" si="84"/>
        <v>42391.772997685184</v>
      </c>
      <c r="P1304" t="str">
        <f t="shared" si="85"/>
        <v>theater</v>
      </c>
      <c r="Q1304" t="str">
        <f t="shared" si="86"/>
        <v>plays</v>
      </c>
      <c r="R1304">
        <f t="shared" si="87"/>
        <v>2016</v>
      </c>
    </row>
    <row r="1305" spans="1:18" ht="28.8" x14ac:dyDescent="0.55000000000000004">
      <c r="A1305">
        <v>4095</v>
      </c>
      <c r="B1305" s="3" t="s">
        <v>4091</v>
      </c>
      <c r="C1305" s="3" t="s">
        <v>8198</v>
      </c>
      <c r="D1305" s="6">
        <v>30000</v>
      </c>
      <c r="E1305" s="8">
        <v>800</v>
      </c>
      <c r="F1305" t="s">
        <v>8220</v>
      </c>
      <c r="G1305" t="s">
        <v>8237</v>
      </c>
      <c r="H1305" t="s">
        <v>8255</v>
      </c>
      <c r="I1305">
        <v>1482108350</v>
      </c>
      <c r="J1305">
        <v>1479516350</v>
      </c>
      <c r="K1305" t="b">
        <v>0</v>
      </c>
      <c r="L1305">
        <v>1</v>
      </c>
      <c r="M1305" t="b">
        <v>0</v>
      </c>
      <c r="N1305" t="s">
        <v>8269</v>
      </c>
      <c r="O1305" s="9">
        <f t="shared" si="84"/>
        <v>42693.031828703708</v>
      </c>
      <c r="P1305" t="str">
        <f t="shared" si="85"/>
        <v>theater</v>
      </c>
      <c r="Q1305" t="str">
        <f t="shared" si="86"/>
        <v>plays</v>
      </c>
      <c r="R1305">
        <f t="shared" si="87"/>
        <v>2016</v>
      </c>
    </row>
    <row r="1306" spans="1:18" ht="43.2" hidden="1" x14ac:dyDescent="0.55000000000000004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84"/>
        <v>42747.194502314815</v>
      </c>
      <c r="P1306" t="str">
        <f t="shared" si="85"/>
        <v>technology</v>
      </c>
      <c r="Q1306" t="str">
        <f t="shared" si="86"/>
        <v>wearables</v>
      </c>
      <c r="R1306">
        <f t="shared" si="87"/>
        <v>2017</v>
      </c>
    </row>
    <row r="1307" spans="1:18" ht="43.2" hidden="1" x14ac:dyDescent="0.55000000000000004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84"/>
        <v>42543.665601851855</v>
      </c>
      <c r="P1307" t="str">
        <f t="shared" si="85"/>
        <v>technology</v>
      </c>
      <c r="Q1307" t="str">
        <f t="shared" si="86"/>
        <v>wearables</v>
      </c>
      <c r="R1307">
        <f t="shared" si="87"/>
        <v>2016</v>
      </c>
    </row>
    <row r="1308" spans="1:18" ht="57.6" hidden="1" x14ac:dyDescent="0.55000000000000004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84"/>
        <v>41947.457569444443</v>
      </c>
      <c r="P1308" t="str">
        <f t="shared" si="85"/>
        <v>technology</v>
      </c>
      <c r="Q1308" t="str">
        <f t="shared" si="86"/>
        <v>wearables</v>
      </c>
      <c r="R1308">
        <f t="shared" si="87"/>
        <v>2014</v>
      </c>
    </row>
    <row r="1309" spans="1:18" ht="28.8" hidden="1" x14ac:dyDescent="0.55000000000000004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84"/>
        <v>42387.503229166665</v>
      </c>
      <c r="P1309" t="str">
        <f t="shared" si="85"/>
        <v>technology</v>
      </c>
      <c r="Q1309" t="str">
        <f t="shared" si="86"/>
        <v>wearables</v>
      </c>
      <c r="R1309">
        <f t="shared" si="87"/>
        <v>2016</v>
      </c>
    </row>
    <row r="1310" spans="1:18" ht="28.8" hidden="1" x14ac:dyDescent="0.55000000000000004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84"/>
        <v>42611.613564814819</v>
      </c>
      <c r="P1310" t="str">
        <f t="shared" si="85"/>
        <v>technology</v>
      </c>
      <c r="Q1310" t="str">
        <f t="shared" si="86"/>
        <v>wearables</v>
      </c>
      <c r="R1310">
        <f t="shared" si="87"/>
        <v>2016</v>
      </c>
    </row>
    <row r="1311" spans="1:18" ht="43.2" hidden="1" x14ac:dyDescent="0.55000000000000004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84"/>
        <v>42257.882731481484</v>
      </c>
      <c r="P1311" t="str">
        <f t="shared" si="85"/>
        <v>technology</v>
      </c>
      <c r="Q1311" t="str">
        <f t="shared" si="86"/>
        <v>wearables</v>
      </c>
      <c r="R1311">
        <f t="shared" si="87"/>
        <v>2015</v>
      </c>
    </row>
    <row r="1312" spans="1:18" ht="43.2" hidden="1" x14ac:dyDescent="0.55000000000000004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84"/>
        <v>42556.667245370365</v>
      </c>
      <c r="P1312" t="str">
        <f t="shared" si="85"/>
        <v>technology</v>
      </c>
      <c r="Q1312" t="str">
        <f t="shared" si="86"/>
        <v>wearables</v>
      </c>
      <c r="R1312">
        <f t="shared" si="87"/>
        <v>2016</v>
      </c>
    </row>
    <row r="1313" spans="1:18" ht="43.2" hidden="1" x14ac:dyDescent="0.55000000000000004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84"/>
        <v>42669.802303240736</v>
      </c>
      <c r="P1313" t="str">
        <f t="shared" si="85"/>
        <v>technology</v>
      </c>
      <c r="Q1313" t="str">
        <f t="shared" si="86"/>
        <v>wearables</v>
      </c>
      <c r="R1313">
        <f t="shared" si="87"/>
        <v>2016</v>
      </c>
    </row>
    <row r="1314" spans="1:18" ht="43.2" hidden="1" x14ac:dyDescent="0.55000000000000004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84"/>
        <v>42082.702800925923</v>
      </c>
      <c r="P1314" t="str">
        <f t="shared" si="85"/>
        <v>technology</v>
      </c>
      <c r="Q1314" t="str">
        <f t="shared" si="86"/>
        <v>wearables</v>
      </c>
      <c r="R1314">
        <f t="shared" si="87"/>
        <v>2015</v>
      </c>
    </row>
    <row r="1315" spans="1:18" ht="43.2" hidden="1" x14ac:dyDescent="0.55000000000000004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84"/>
        <v>42402.709652777776</v>
      </c>
      <c r="P1315" t="str">
        <f t="shared" si="85"/>
        <v>technology</v>
      </c>
      <c r="Q1315" t="str">
        <f t="shared" si="86"/>
        <v>wearables</v>
      </c>
      <c r="R1315">
        <f t="shared" si="87"/>
        <v>2016</v>
      </c>
    </row>
    <row r="1316" spans="1:18" ht="43.2" hidden="1" x14ac:dyDescent="0.55000000000000004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84"/>
        <v>42604.669675925921</v>
      </c>
      <c r="P1316" t="str">
        <f t="shared" si="85"/>
        <v>technology</v>
      </c>
      <c r="Q1316" t="str">
        <f t="shared" si="86"/>
        <v>wearables</v>
      </c>
      <c r="R1316">
        <f t="shared" si="87"/>
        <v>2016</v>
      </c>
    </row>
    <row r="1317" spans="1:18" ht="28.8" hidden="1" x14ac:dyDescent="0.55000000000000004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84"/>
        <v>42278.498240740737</v>
      </c>
      <c r="P1317" t="str">
        <f t="shared" si="85"/>
        <v>technology</v>
      </c>
      <c r="Q1317" t="str">
        <f t="shared" si="86"/>
        <v>wearables</v>
      </c>
      <c r="R1317">
        <f t="shared" si="87"/>
        <v>2015</v>
      </c>
    </row>
    <row r="1318" spans="1:18" ht="43.2" hidden="1" x14ac:dyDescent="0.55000000000000004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84"/>
        <v>42393.961909722217</v>
      </c>
      <c r="P1318" t="str">
        <f t="shared" si="85"/>
        <v>technology</v>
      </c>
      <c r="Q1318" t="str">
        <f t="shared" si="86"/>
        <v>wearables</v>
      </c>
      <c r="R1318">
        <f t="shared" si="87"/>
        <v>2016</v>
      </c>
    </row>
    <row r="1319" spans="1:18" ht="57.6" hidden="1" x14ac:dyDescent="0.55000000000000004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84"/>
        <v>42520.235486111109</v>
      </c>
      <c r="P1319" t="str">
        <f t="shared" si="85"/>
        <v>technology</v>
      </c>
      <c r="Q1319" t="str">
        <f t="shared" si="86"/>
        <v>wearables</v>
      </c>
      <c r="R1319">
        <f t="shared" si="87"/>
        <v>2016</v>
      </c>
    </row>
    <row r="1320" spans="1:18" ht="43.2" hidden="1" x14ac:dyDescent="0.55000000000000004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84"/>
        <v>41985.043657407412</v>
      </c>
      <c r="P1320" t="str">
        <f t="shared" si="85"/>
        <v>technology</v>
      </c>
      <c r="Q1320" t="str">
        <f t="shared" si="86"/>
        <v>wearables</v>
      </c>
      <c r="R1320">
        <f t="shared" si="87"/>
        <v>2014</v>
      </c>
    </row>
    <row r="1321" spans="1:18" ht="43.2" hidden="1" x14ac:dyDescent="0.55000000000000004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84"/>
        <v>41816.812094907407</v>
      </c>
      <c r="P1321" t="str">
        <f t="shared" si="85"/>
        <v>technology</v>
      </c>
      <c r="Q1321" t="str">
        <f t="shared" si="86"/>
        <v>wearables</v>
      </c>
      <c r="R1321">
        <f t="shared" si="87"/>
        <v>2014</v>
      </c>
    </row>
    <row r="1322" spans="1:18" ht="43.2" hidden="1" x14ac:dyDescent="0.55000000000000004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84"/>
        <v>42705.690347222218</v>
      </c>
      <c r="P1322" t="str">
        <f t="shared" si="85"/>
        <v>technology</v>
      </c>
      <c r="Q1322" t="str">
        <f t="shared" si="86"/>
        <v>wearables</v>
      </c>
      <c r="R1322">
        <f t="shared" si="87"/>
        <v>2016</v>
      </c>
    </row>
    <row r="1323" spans="1:18" ht="43.2" hidden="1" x14ac:dyDescent="0.55000000000000004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84"/>
        <v>42697.74927083333</v>
      </c>
      <c r="P1323" t="str">
        <f t="shared" si="85"/>
        <v>technology</v>
      </c>
      <c r="Q1323" t="str">
        <f t="shared" si="86"/>
        <v>wearables</v>
      </c>
      <c r="R1323">
        <f t="shared" si="87"/>
        <v>2016</v>
      </c>
    </row>
    <row r="1324" spans="1:18" ht="43.2" hidden="1" x14ac:dyDescent="0.55000000000000004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84"/>
        <v>42115.656539351854</v>
      </c>
      <c r="P1324" t="str">
        <f t="shared" si="85"/>
        <v>technology</v>
      </c>
      <c r="Q1324" t="str">
        <f t="shared" si="86"/>
        <v>wearables</v>
      </c>
      <c r="R1324">
        <f t="shared" si="87"/>
        <v>2015</v>
      </c>
    </row>
    <row r="1325" spans="1:18" ht="43.2" hidden="1" x14ac:dyDescent="0.55000000000000004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84"/>
        <v>42451.698449074072</v>
      </c>
      <c r="P1325" t="str">
        <f t="shared" si="85"/>
        <v>technology</v>
      </c>
      <c r="Q1325" t="str">
        <f t="shared" si="86"/>
        <v>wearables</v>
      </c>
      <c r="R1325">
        <f t="shared" si="87"/>
        <v>2016</v>
      </c>
    </row>
    <row r="1326" spans="1:18" ht="43.2" hidden="1" x14ac:dyDescent="0.55000000000000004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84"/>
        <v>42626.633703703701</v>
      </c>
      <c r="P1326" t="str">
        <f t="shared" si="85"/>
        <v>technology</v>
      </c>
      <c r="Q1326" t="str">
        <f t="shared" si="86"/>
        <v>wearables</v>
      </c>
      <c r="R1326">
        <f t="shared" si="87"/>
        <v>2016</v>
      </c>
    </row>
    <row r="1327" spans="1:18" ht="43.2" hidden="1" x14ac:dyDescent="0.55000000000000004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84"/>
        <v>42704.086053240739</v>
      </c>
      <c r="P1327" t="str">
        <f t="shared" si="85"/>
        <v>technology</v>
      </c>
      <c r="Q1327" t="str">
        <f t="shared" si="86"/>
        <v>wearables</v>
      </c>
      <c r="R1327">
        <f t="shared" si="87"/>
        <v>2016</v>
      </c>
    </row>
    <row r="1328" spans="1:18" ht="43.2" hidden="1" x14ac:dyDescent="0.55000000000000004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84"/>
        <v>41974.791990740734</v>
      </c>
      <c r="P1328" t="str">
        <f t="shared" si="85"/>
        <v>technology</v>
      </c>
      <c r="Q1328" t="str">
        <f t="shared" si="86"/>
        <v>wearables</v>
      </c>
      <c r="R1328">
        <f t="shared" si="87"/>
        <v>2014</v>
      </c>
    </row>
    <row r="1329" spans="1:18" ht="43.2" hidden="1" x14ac:dyDescent="0.55000000000000004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84"/>
        <v>42123.678645833337</v>
      </c>
      <c r="P1329" t="str">
        <f t="shared" si="85"/>
        <v>technology</v>
      </c>
      <c r="Q1329" t="str">
        <f t="shared" si="86"/>
        <v>wearables</v>
      </c>
      <c r="R1329">
        <f t="shared" si="87"/>
        <v>2015</v>
      </c>
    </row>
    <row r="1330" spans="1:18" ht="43.2" hidden="1" x14ac:dyDescent="0.55000000000000004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84"/>
        <v>42612.642754629633</v>
      </c>
      <c r="P1330" t="str">
        <f t="shared" si="85"/>
        <v>technology</v>
      </c>
      <c r="Q1330" t="str">
        <f t="shared" si="86"/>
        <v>wearables</v>
      </c>
      <c r="R1330">
        <f t="shared" si="87"/>
        <v>2016</v>
      </c>
    </row>
    <row r="1331" spans="1:18" ht="43.2" hidden="1" x14ac:dyDescent="0.55000000000000004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84"/>
        <v>41935.221585648149</v>
      </c>
      <c r="P1331" t="str">
        <f t="shared" si="85"/>
        <v>technology</v>
      </c>
      <c r="Q1331" t="str">
        <f t="shared" si="86"/>
        <v>wearables</v>
      </c>
      <c r="R1331">
        <f t="shared" si="87"/>
        <v>2014</v>
      </c>
    </row>
    <row r="1332" spans="1:18" ht="43.2" hidden="1" x14ac:dyDescent="0.55000000000000004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84"/>
        <v>42522.276724537034</v>
      </c>
      <c r="P1332" t="str">
        <f t="shared" si="85"/>
        <v>technology</v>
      </c>
      <c r="Q1332" t="str">
        <f t="shared" si="86"/>
        <v>wearables</v>
      </c>
      <c r="R1332">
        <f t="shared" si="87"/>
        <v>2016</v>
      </c>
    </row>
    <row r="1333" spans="1:18" ht="43.2" hidden="1" x14ac:dyDescent="0.55000000000000004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84"/>
        <v>42569.50409722222</v>
      </c>
      <c r="P1333" t="str">
        <f t="shared" si="85"/>
        <v>technology</v>
      </c>
      <c r="Q1333" t="str">
        <f t="shared" si="86"/>
        <v>wearables</v>
      </c>
      <c r="R1333">
        <f t="shared" si="87"/>
        <v>2016</v>
      </c>
    </row>
    <row r="1334" spans="1:18" ht="43.2" hidden="1" x14ac:dyDescent="0.55000000000000004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84"/>
        <v>42732.060277777782</v>
      </c>
      <c r="P1334" t="str">
        <f t="shared" si="85"/>
        <v>technology</v>
      </c>
      <c r="Q1334" t="str">
        <f t="shared" si="86"/>
        <v>wearables</v>
      </c>
      <c r="R1334">
        <f t="shared" si="87"/>
        <v>2016</v>
      </c>
    </row>
    <row r="1335" spans="1:18" ht="43.2" hidden="1" x14ac:dyDescent="0.55000000000000004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84"/>
        <v>41806.106770833336</v>
      </c>
      <c r="P1335" t="str">
        <f t="shared" si="85"/>
        <v>technology</v>
      </c>
      <c r="Q1335" t="str">
        <f t="shared" si="86"/>
        <v>wearables</v>
      </c>
      <c r="R1335">
        <f t="shared" si="87"/>
        <v>2014</v>
      </c>
    </row>
    <row r="1336" spans="1:18" ht="43.2" hidden="1" x14ac:dyDescent="0.55000000000000004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84"/>
        <v>42410.774155092593</v>
      </c>
      <c r="P1336" t="str">
        <f t="shared" si="85"/>
        <v>technology</v>
      </c>
      <c r="Q1336" t="str">
        <f t="shared" si="86"/>
        <v>wearables</v>
      </c>
      <c r="R1336">
        <f t="shared" si="87"/>
        <v>2016</v>
      </c>
    </row>
    <row r="1337" spans="1:18" ht="43.2" hidden="1" x14ac:dyDescent="0.55000000000000004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84"/>
        <v>42313.936365740738</v>
      </c>
      <c r="P1337" t="str">
        <f t="shared" si="85"/>
        <v>technology</v>
      </c>
      <c r="Q1337" t="str">
        <f t="shared" si="86"/>
        <v>wearables</v>
      </c>
      <c r="R1337">
        <f t="shared" si="87"/>
        <v>2015</v>
      </c>
    </row>
    <row r="1338" spans="1:18" ht="43.2" hidden="1" x14ac:dyDescent="0.55000000000000004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84"/>
        <v>41955.863750000004</v>
      </c>
      <c r="P1338" t="str">
        <f t="shared" si="85"/>
        <v>technology</v>
      </c>
      <c r="Q1338" t="str">
        <f t="shared" si="86"/>
        <v>wearables</v>
      </c>
      <c r="R1338">
        <f t="shared" si="87"/>
        <v>2014</v>
      </c>
    </row>
    <row r="1339" spans="1:18" ht="43.2" hidden="1" x14ac:dyDescent="0.55000000000000004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84"/>
        <v>42767.577303240745</v>
      </c>
      <c r="P1339" t="str">
        <f t="shared" si="85"/>
        <v>technology</v>
      </c>
      <c r="Q1339" t="str">
        <f t="shared" si="86"/>
        <v>wearables</v>
      </c>
      <c r="R1339">
        <f t="shared" si="87"/>
        <v>2017</v>
      </c>
    </row>
    <row r="1340" spans="1:18" ht="43.2" hidden="1" x14ac:dyDescent="0.55000000000000004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84"/>
        <v>42188.803622685184</v>
      </c>
      <c r="P1340" t="str">
        <f t="shared" si="85"/>
        <v>technology</v>
      </c>
      <c r="Q1340" t="str">
        <f t="shared" si="86"/>
        <v>wearables</v>
      </c>
      <c r="R1340">
        <f t="shared" si="87"/>
        <v>2015</v>
      </c>
    </row>
    <row r="1341" spans="1:18" ht="28.8" hidden="1" x14ac:dyDescent="0.55000000000000004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84"/>
        <v>41936.647164351853</v>
      </c>
      <c r="P1341" t="str">
        <f t="shared" si="85"/>
        <v>technology</v>
      </c>
      <c r="Q1341" t="str">
        <f t="shared" si="86"/>
        <v>wearables</v>
      </c>
      <c r="R1341">
        <f t="shared" si="87"/>
        <v>2014</v>
      </c>
    </row>
    <row r="1342" spans="1:18" ht="43.2" hidden="1" x14ac:dyDescent="0.55000000000000004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84"/>
        <v>41836.595520833333</v>
      </c>
      <c r="P1342" t="str">
        <f t="shared" si="85"/>
        <v>technology</v>
      </c>
      <c r="Q1342" t="str">
        <f t="shared" si="86"/>
        <v>wearables</v>
      </c>
      <c r="R1342">
        <f t="shared" si="87"/>
        <v>2014</v>
      </c>
    </row>
    <row r="1343" spans="1:18" ht="43.2" hidden="1" x14ac:dyDescent="0.55000000000000004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84"/>
        <v>42612.624039351853</v>
      </c>
      <c r="P1343" t="str">
        <f t="shared" si="85"/>
        <v>technology</v>
      </c>
      <c r="Q1343" t="str">
        <f t="shared" si="86"/>
        <v>wearables</v>
      </c>
      <c r="R1343">
        <f t="shared" si="87"/>
        <v>2016</v>
      </c>
    </row>
    <row r="1344" spans="1:18" ht="43.2" hidden="1" x14ac:dyDescent="0.55000000000000004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84"/>
        <v>42172.816423611104</v>
      </c>
      <c r="P1344" t="str">
        <f t="shared" si="85"/>
        <v>technology</v>
      </c>
      <c r="Q1344" t="str">
        <f t="shared" si="86"/>
        <v>wearables</v>
      </c>
      <c r="R1344">
        <f t="shared" si="87"/>
        <v>2015</v>
      </c>
    </row>
    <row r="1345" spans="1:18" ht="43.2" hidden="1" x14ac:dyDescent="0.55000000000000004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84"/>
        <v>42542.526423611111</v>
      </c>
      <c r="P1345" t="str">
        <f t="shared" si="85"/>
        <v>technology</v>
      </c>
      <c r="Q1345" t="str">
        <f t="shared" si="86"/>
        <v>wearables</v>
      </c>
      <c r="R1345">
        <f t="shared" si="87"/>
        <v>2016</v>
      </c>
    </row>
    <row r="1346" spans="1:18" ht="43.2" hidden="1" x14ac:dyDescent="0.55000000000000004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si="84"/>
        <v>42522.789803240739</v>
      </c>
      <c r="P1346" t="str">
        <f t="shared" si="85"/>
        <v>publishing</v>
      </c>
      <c r="Q1346" t="str">
        <f t="shared" si="86"/>
        <v>nonfiction</v>
      </c>
      <c r="R1346">
        <f t="shared" si="87"/>
        <v>2016</v>
      </c>
    </row>
    <row r="1347" spans="1:18" ht="43.2" hidden="1" x14ac:dyDescent="0.55000000000000004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si="84"/>
        <v>41799.814340277779</v>
      </c>
      <c r="P1347" t="str">
        <f t="shared" si="85"/>
        <v>publishing</v>
      </c>
      <c r="Q1347" t="str">
        <f t="shared" si="86"/>
        <v>nonfiction</v>
      </c>
      <c r="R1347">
        <f t="shared" si="87"/>
        <v>2014</v>
      </c>
    </row>
    <row r="1348" spans="1:18" ht="43.2" hidden="1" x14ac:dyDescent="0.55000000000000004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84"/>
        <v>41422.075821759259</v>
      </c>
      <c r="P1348" t="str">
        <f t="shared" si="85"/>
        <v>publishing</v>
      </c>
      <c r="Q1348" t="str">
        <f t="shared" si="86"/>
        <v>nonfiction</v>
      </c>
      <c r="R1348">
        <f t="shared" si="87"/>
        <v>2013</v>
      </c>
    </row>
    <row r="1349" spans="1:18" ht="43.2" hidden="1" x14ac:dyDescent="0.55000000000000004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84"/>
        <v>42040.638020833328</v>
      </c>
      <c r="P1349" t="str">
        <f t="shared" si="85"/>
        <v>publishing</v>
      </c>
      <c r="Q1349" t="str">
        <f t="shared" si="86"/>
        <v>nonfiction</v>
      </c>
      <c r="R1349">
        <f t="shared" si="87"/>
        <v>2015</v>
      </c>
    </row>
    <row r="1350" spans="1:18" ht="43.2" hidden="1" x14ac:dyDescent="0.55000000000000004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84"/>
        <v>41963.506168981476</v>
      </c>
      <c r="P1350" t="str">
        <f t="shared" si="85"/>
        <v>publishing</v>
      </c>
      <c r="Q1350" t="str">
        <f t="shared" si="86"/>
        <v>nonfiction</v>
      </c>
      <c r="R1350">
        <f t="shared" si="87"/>
        <v>2014</v>
      </c>
    </row>
    <row r="1351" spans="1:18" ht="43.2" hidden="1" x14ac:dyDescent="0.55000000000000004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84"/>
        <v>42317.33258101852</v>
      </c>
      <c r="P1351" t="str">
        <f t="shared" si="85"/>
        <v>publishing</v>
      </c>
      <c r="Q1351" t="str">
        <f t="shared" si="86"/>
        <v>nonfiction</v>
      </c>
      <c r="R1351">
        <f t="shared" si="87"/>
        <v>2015</v>
      </c>
    </row>
    <row r="1352" spans="1:18" ht="43.2" hidden="1" x14ac:dyDescent="0.55000000000000004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84"/>
        <v>42334.013124999998</v>
      </c>
      <c r="P1352" t="str">
        <f t="shared" si="85"/>
        <v>publishing</v>
      </c>
      <c r="Q1352" t="str">
        <f t="shared" si="86"/>
        <v>nonfiction</v>
      </c>
      <c r="R1352">
        <f t="shared" si="87"/>
        <v>2015</v>
      </c>
    </row>
    <row r="1353" spans="1:18" ht="28.8" hidden="1" x14ac:dyDescent="0.55000000000000004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84"/>
        <v>42382.74009259259</v>
      </c>
      <c r="P1353" t="str">
        <f t="shared" si="85"/>
        <v>publishing</v>
      </c>
      <c r="Q1353" t="str">
        <f t="shared" si="86"/>
        <v>nonfiction</v>
      </c>
      <c r="R1353">
        <f t="shared" si="87"/>
        <v>2016</v>
      </c>
    </row>
    <row r="1354" spans="1:18" ht="43.2" hidden="1" x14ac:dyDescent="0.55000000000000004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ref="O1354:O1417" si="88">(((J1354/60)/60)/24)+DATE(1970,1,1)</f>
        <v>42200.578310185185</v>
      </c>
      <c r="P1354" t="str">
        <f t="shared" ref="P1354:P1417" si="89">LEFT(N1354,SEARCH("/",N1354)-1)</f>
        <v>publishing</v>
      </c>
      <c r="Q1354" t="str">
        <f t="shared" ref="Q1354:Q1417" si="90">RIGHT(N1354,LEN(N1354)-SEARCH("/",N1354))</f>
        <v>nonfiction</v>
      </c>
      <c r="R1354">
        <f t="shared" ref="R1354:R1417" si="91">YEAR(O1354)</f>
        <v>2015</v>
      </c>
    </row>
    <row r="1355" spans="1:18" ht="28.8" hidden="1" x14ac:dyDescent="0.55000000000000004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88"/>
        <v>41309.11791666667</v>
      </c>
      <c r="P1355" t="str">
        <f t="shared" si="89"/>
        <v>publishing</v>
      </c>
      <c r="Q1355" t="str">
        <f t="shared" si="90"/>
        <v>nonfiction</v>
      </c>
      <c r="R1355">
        <f t="shared" si="91"/>
        <v>2013</v>
      </c>
    </row>
    <row r="1356" spans="1:18" ht="43.2" hidden="1" x14ac:dyDescent="0.55000000000000004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88"/>
        <v>42502.807627314818</v>
      </c>
      <c r="P1356" t="str">
        <f t="shared" si="89"/>
        <v>publishing</v>
      </c>
      <c r="Q1356" t="str">
        <f t="shared" si="90"/>
        <v>nonfiction</v>
      </c>
      <c r="R1356">
        <f t="shared" si="91"/>
        <v>2016</v>
      </c>
    </row>
    <row r="1357" spans="1:18" ht="57.6" hidden="1" x14ac:dyDescent="0.55000000000000004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88"/>
        <v>41213.254687499997</v>
      </c>
      <c r="P1357" t="str">
        <f t="shared" si="89"/>
        <v>publishing</v>
      </c>
      <c r="Q1357" t="str">
        <f t="shared" si="90"/>
        <v>nonfiction</v>
      </c>
      <c r="R1357">
        <f t="shared" si="91"/>
        <v>2012</v>
      </c>
    </row>
    <row r="1358" spans="1:18" ht="43.2" hidden="1" x14ac:dyDescent="0.55000000000000004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88"/>
        <v>41430.038888888892</v>
      </c>
      <c r="P1358" t="str">
        <f t="shared" si="89"/>
        <v>publishing</v>
      </c>
      <c r="Q1358" t="str">
        <f t="shared" si="90"/>
        <v>nonfiction</v>
      </c>
      <c r="R1358">
        <f t="shared" si="91"/>
        <v>2013</v>
      </c>
    </row>
    <row r="1359" spans="1:18" ht="43.2" hidden="1" x14ac:dyDescent="0.55000000000000004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88"/>
        <v>41304.962233796294</v>
      </c>
      <c r="P1359" t="str">
        <f t="shared" si="89"/>
        <v>publishing</v>
      </c>
      <c r="Q1359" t="str">
        <f t="shared" si="90"/>
        <v>nonfiction</v>
      </c>
      <c r="R1359">
        <f t="shared" si="91"/>
        <v>2013</v>
      </c>
    </row>
    <row r="1360" spans="1:18" ht="43.2" hidden="1" x14ac:dyDescent="0.55000000000000004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88"/>
        <v>40689.570868055554</v>
      </c>
      <c r="P1360" t="str">
        <f t="shared" si="89"/>
        <v>publishing</v>
      </c>
      <c r="Q1360" t="str">
        <f t="shared" si="90"/>
        <v>nonfiction</v>
      </c>
      <c r="R1360">
        <f t="shared" si="91"/>
        <v>2011</v>
      </c>
    </row>
    <row r="1361" spans="1:18" ht="43.2" hidden="1" x14ac:dyDescent="0.55000000000000004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88"/>
        <v>40668.814699074072</v>
      </c>
      <c r="P1361" t="str">
        <f t="shared" si="89"/>
        <v>publishing</v>
      </c>
      <c r="Q1361" t="str">
        <f t="shared" si="90"/>
        <v>nonfiction</v>
      </c>
      <c r="R1361">
        <f t="shared" si="91"/>
        <v>2011</v>
      </c>
    </row>
    <row r="1362" spans="1:18" ht="28.8" hidden="1" x14ac:dyDescent="0.55000000000000004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88"/>
        <v>41095.900694444441</v>
      </c>
      <c r="P1362" t="str">
        <f t="shared" si="89"/>
        <v>publishing</v>
      </c>
      <c r="Q1362" t="str">
        <f t="shared" si="90"/>
        <v>nonfiction</v>
      </c>
      <c r="R1362">
        <f t="shared" si="91"/>
        <v>2012</v>
      </c>
    </row>
    <row r="1363" spans="1:18" ht="43.2" hidden="1" x14ac:dyDescent="0.55000000000000004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88"/>
        <v>41781.717268518521</v>
      </c>
      <c r="P1363" t="str">
        <f t="shared" si="89"/>
        <v>publishing</v>
      </c>
      <c r="Q1363" t="str">
        <f t="shared" si="90"/>
        <v>nonfiction</v>
      </c>
      <c r="R1363">
        <f t="shared" si="91"/>
        <v>2014</v>
      </c>
    </row>
    <row r="1364" spans="1:18" ht="28.8" hidden="1" x14ac:dyDescent="0.55000000000000004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88"/>
        <v>41464.934386574074</v>
      </c>
      <c r="P1364" t="str">
        <f t="shared" si="89"/>
        <v>publishing</v>
      </c>
      <c r="Q1364" t="str">
        <f t="shared" si="90"/>
        <v>nonfiction</v>
      </c>
      <c r="R1364">
        <f t="shared" si="91"/>
        <v>2013</v>
      </c>
    </row>
    <row r="1365" spans="1:18" ht="43.2" hidden="1" x14ac:dyDescent="0.55000000000000004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88"/>
        <v>42396.8440625</v>
      </c>
      <c r="P1365" t="str">
        <f t="shared" si="89"/>
        <v>publishing</v>
      </c>
      <c r="Q1365" t="str">
        <f t="shared" si="90"/>
        <v>nonfiction</v>
      </c>
      <c r="R1365">
        <f t="shared" si="91"/>
        <v>2016</v>
      </c>
    </row>
    <row r="1366" spans="1:18" ht="43.2" hidden="1" x14ac:dyDescent="0.55000000000000004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88"/>
        <v>41951.695671296293</v>
      </c>
      <c r="P1366" t="str">
        <f t="shared" si="89"/>
        <v>music</v>
      </c>
      <c r="Q1366" t="str">
        <f t="shared" si="90"/>
        <v>rock</v>
      </c>
      <c r="R1366">
        <f t="shared" si="91"/>
        <v>2014</v>
      </c>
    </row>
    <row r="1367" spans="1:18" ht="43.2" hidden="1" x14ac:dyDescent="0.55000000000000004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88"/>
        <v>42049.733240740738</v>
      </c>
      <c r="P1367" t="str">
        <f t="shared" si="89"/>
        <v>music</v>
      </c>
      <c r="Q1367" t="str">
        <f t="shared" si="90"/>
        <v>rock</v>
      </c>
      <c r="R1367">
        <f t="shared" si="91"/>
        <v>2015</v>
      </c>
    </row>
    <row r="1368" spans="1:18" hidden="1" x14ac:dyDescent="0.55000000000000004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88"/>
        <v>41924.996099537035</v>
      </c>
      <c r="P1368" t="str">
        <f t="shared" si="89"/>
        <v>music</v>
      </c>
      <c r="Q1368" t="str">
        <f t="shared" si="90"/>
        <v>rock</v>
      </c>
      <c r="R1368">
        <f t="shared" si="91"/>
        <v>2014</v>
      </c>
    </row>
    <row r="1369" spans="1:18" ht="43.2" hidden="1" x14ac:dyDescent="0.55000000000000004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88"/>
        <v>42292.002893518518</v>
      </c>
      <c r="P1369" t="str">
        <f t="shared" si="89"/>
        <v>music</v>
      </c>
      <c r="Q1369" t="str">
        <f t="shared" si="90"/>
        <v>rock</v>
      </c>
      <c r="R1369">
        <f t="shared" si="91"/>
        <v>2015</v>
      </c>
    </row>
    <row r="1370" spans="1:18" ht="43.2" hidden="1" x14ac:dyDescent="0.55000000000000004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88"/>
        <v>42146.190902777773</v>
      </c>
      <c r="P1370" t="str">
        <f t="shared" si="89"/>
        <v>music</v>
      </c>
      <c r="Q1370" t="str">
        <f t="shared" si="90"/>
        <v>rock</v>
      </c>
      <c r="R1370">
        <f t="shared" si="91"/>
        <v>2015</v>
      </c>
    </row>
    <row r="1371" spans="1:18" ht="43.2" hidden="1" x14ac:dyDescent="0.55000000000000004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88"/>
        <v>41710.594282407408</v>
      </c>
      <c r="P1371" t="str">
        <f t="shared" si="89"/>
        <v>music</v>
      </c>
      <c r="Q1371" t="str">
        <f t="shared" si="90"/>
        <v>rock</v>
      </c>
      <c r="R1371">
        <f t="shared" si="91"/>
        <v>2014</v>
      </c>
    </row>
    <row r="1372" spans="1:18" ht="28.8" hidden="1" x14ac:dyDescent="0.55000000000000004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88"/>
        <v>41548.00335648148</v>
      </c>
      <c r="P1372" t="str">
        <f t="shared" si="89"/>
        <v>music</v>
      </c>
      <c r="Q1372" t="str">
        <f t="shared" si="90"/>
        <v>rock</v>
      </c>
      <c r="R1372">
        <f t="shared" si="91"/>
        <v>2013</v>
      </c>
    </row>
    <row r="1373" spans="1:18" ht="43.2" hidden="1" x14ac:dyDescent="0.55000000000000004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88"/>
        <v>42101.758587962962</v>
      </c>
      <c r="P1373" t="str">
        <f t="shared" si="89"/>
        <v>music</v>
      </c>
      <c r="Q1373" t="str">
        <f t="shared" si="90"/>
        <v>rock</v>
      </c>
      <c r="R1373">
        <f t="shared" si="91"/>
        <v>2015</v>
      </c>
    </row>
    <row r="1374" spans="1:18" hidden="1" x14ac:dyDescent="0.55000000000000004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88"/>
        <v>41072.739953703705</v>
      </c>
      <c r="P1374" t="str">
        <f t="shared" si="89"/>
        <v>music</v>
      </c>
      <c r="Q1374" t="str">
        <f t="shared" si="90"/>
        <v>rock</v>
      </c>
      <c r="R1374">
        <f t="shared" si="91"/>
        <v>2012</v>
      </c>
    </row>
    <row r="1375" spans="1:18" ht="28.8" hidden="1" x14ac:dyDescent="0.55000000000000004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88"/>
        <v>42704.95177083333</v>
      </c>
      <c r="P1375" t="str">
        <f t="shared" si="89"/>
        <v>music</v>
      </c>
      <c r="Q1375" t="str">
        <f t="shared" si="90"/>
        <v>rock</v>
      </c>
      <c r="R1375">
        <f t="shared" si="91"/>
        <v>2016</v>
      </c>
    </row>
    <row r="1376" spans="1:18" ht="43.2" hidden="1" x14ac:dyDescent="0.55000000000000004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88"/>
        <v>42424.161898148144</v>
      </c>
      <c r="P1376" t="str">
        <f t="shared" si="89"/>
        <v>music</v>
      </c>
      <c r="Q1376" t="str">
        <f t="shared" si="90"/>
        <v>rock</v>
      </c>
      <c r="R1376">
        <f t="shared" si="91"/>
        <v>2016</v>
      </c>
    </row>
    <row r="1377" spans="1:18" ht="43.2" hidden="1" x14ac:dyDescent="0.55000000000000004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88"/>
        <v>42720.066192129627</v>
      </c>
      <c r="P1377" t="str">
        <f t="shared" si="89"/>
        <v>music</v>
      </c>
      <c r="Q1377" t="str">
        <f t="shared" si="90"/>
        <v>rock</v>
      </c>
      <c r="R1377">
        <f t="shared" si="91"/>
        <v>2016</v>
      </c>
    </row>
    <row r="1378" spans="1:18" ht="28.8" hidden="1" x14ac:dyDescent="0.55000000000000004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88"/>
        <v>42677.669050925921</v>
      </c>
      <c r="P1378" t="str">
        <f t="shared" si="89"/>
        <v>music</v>
      </c>
      <c r="Q1378" t="str">
        <f t="shared" si="90"/>
        <v>rock</v>
      </c>
      <c r="R1378">
        <f t="shared" si="91"/>
        <v>2016</v>
      </c>
    </row>
    <row r="1379" spans="1:18" ht="43.2" hidden="1" x14ac:dyDescent="0.55000000000000004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88"/>
        <v>42747.219560185185</v>
      </c>
      <c r="P1379" t="str">
        <f t="shared" si="89"/>
        <v>music</v>
      </c>
      <c r="Q1379" t="str">
        <f t="shared" si="90"/>
        <v>rock</v>
      </c>
      <c r="R1379">
        <f t="shared" si="91"/>
        <v>2017</v>
      </c>
    </row>
    <row r="1380" spans="1:18" hidden="1" x14ac:dyDescent="0.55000000000000004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88"/>
        <v>42568.759374999994</v>
      </c>
      <c r="P1380" t="str">
        <f t="shared" si="89"/>
        <v>music</v>
      </c>
      <c r="Q1380" t="str">
        <f t="shared" si="90"/>
        <v>rock</v>
      </c>
      <c r="R1380">
        <f t="shared" si="91"/>
        <v>2016</v>
      </c>
    </row>
    <row r="1381" spans="1:18" ht="28.8" hidden="1" x14ac:dyDescent="0.55000000000000004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88"/>
        <v>42130.491620370376</v>
      </c>
      <c r="P1381" t="str">
        <f t="shared" si="89"/>
        <v>music</v>
      </c>
      <c r="Q1381" t="str">
        <f t="shared" si="90"/>
        <v>rock</v>
      </c>
      <c r="R1381">
        <f t="shared" si="91"/>
        <v>2015</v>
      </c>
    </row>
    <row r="1382" spans="1:18" ht="28.8" hidden="1" x14ac:dyDescent="0.55000000000000004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88"/>
        <v>42141.762800925921</v>
      </c>
      <c r="P1382" t="str">
        <f t="shared" si="89"/>
        <v>music</v>
      </c>
      <c r="Q1382" t="str">
        <f t="shared" si="90"/>
        <v>rock</v>
      </c>
      <c r="R1382">
        <f t="shared" si="91"/>
        <v>2015</v>
      </c>
    </row>
    <row r="1383" spans="1:18" ht="43.2" hidden="1" x14ac:dyDescent="0.55000000000000004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88"/>
        <v>42703.214409722219</v>
      </c>
      <c r="P1383" t="str">
        <f t="shared" si="89"/>
        <v>music</v>
      </c>
      <c r="Q1383" t="str">
        <f t="shared" si="90"/>
        <v>rock</v>
      </c>
      <c r="R1383">
        <f t="shared" si="91"/>
        <v>2016</v>
      </c>
    </row>
    <row r="1384" spans="1:18" ht="43.2" hidden="1" x14ac:dyDescent="0.55000000000000004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88"/>
        <v>41370.800185185188</v>
      </c>
      <c r="P1384" t="str">
        <f t="shared" si="89"/>
        <v>music</v>
      </c>
      <c r="Q1384" t="str">
        <f t="shared" si="90"/>
        <v>rock</v>
      </c>
      <c r="R1384">
        <f t="shared" si="91"/>
        <v>2013</v>
      </c>
    </row>
    <row r="1385" spans="1:18" ht="43.2" hidden="1" x14ac:dyDescent="0.55000000000000004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88"/>
        <v>42707.074976851851</v>
      </c>
      <c r="P1385" t="str">
        <f t="shared" si="89"/>
        <v>music</v>
      </c>
      <c r="Q1385" t="str">
        <f t="shared" si="90"/>
        <v>rock</v>
      </c>
      <c r="R1385">
        <f t="shared" si="91"/>
        <v>2016</v>
      </c>
    </row>
    <row r="1386" spans="1:18" ht="43.2" hidden="1" x14ac:dyDescent="0.55000000000000004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88"/>
        <v>42160.735208333332</v>
      </c>
      <c r="P1386" t="str">
        <f t="shared" si="89"/>
        <v>music</v>
      </c>
      <c r="Q1386" t="str">
        <f t="shared" si="90"/>
        <v>rock</v>
      </c>
      <c r="R1386">
        <f t="shared" si="91"/>
        <v>2015</v>
      </c>
    </row>
    <row r="1387" spans="1:18" ht="43.2" hidden="1" x14ac:dyDescent="0.55000000000000004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88"/>
        <v>42433.688900462963</v>
      </c>
      <c r="P1387" t="str">
        <f t="shared" si="89"/>
        <v>music</v>
      </c>
      <c r="Q1387" t="str">
        <f t="shared" si="90"/>
        <v>rock</v>
      </c>
      <c r="R1387">
        <f t="shared" si="91"/>
        <v>2016</v>
      </c>
    </row>
    <row r="1388" spans="1:18" ht="28.8" hidden="1" x14ac:dyDescent="0.55000000000000004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88"/>
        <v>42184.646863425922</v>
      </c>
      <c r="P1388" t="str">
        <f t="shared" si="89"/>
        <v>music</v>
      </c>
      <c r="Q1388" t="str">
        <f t="shared" si="90"/>
        <v>rock</v>
      </c>
      <c r="R1388">
        <f t="shared" si="91"/>
        <v>2015</v>
      </c>
    </row>
    <row r="1389" spans="1:18" ht="43.2" hidden="1" x14ac:dyDescent="0.55000000000000004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88"/>
        <v>42126.92123842593</v>
      </c>
      <c r="P1389" t="str">
        <f t="shared" si="89"/>
        <v>music</v>
      </c>
      <c r="Q1389" t="str">
        <f t="shared" si="90"/>
        <v>rock</v>
      </c>
      <c r="R1389">
        <f t="shared" si="91"/>
        <v>2015</v>
      </c>
    </row>
    <row r="1390" spans="1:18" ht="43.2" hidden="1" x14ac:dyDescent="0.55000000000000004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88"/>
        <v>42634.614780092597</v>
      </c>
      <c r="P1390" t="str">
        <f t="shared" si="89"/>
        <v>music</v>
      </c>
      <c r="Q1390" t="str">
        <f t="shared" si="90"/>
        <v>rock</v>
      </c>
      <c r="R1390">
        <f t="shared" si="91"/>
        <v>2016</v>
      </c>
    </row>
    <row r="1391" spans="1:18" ht="28.8" hidden="1" x14ac:dyDescent="0.55000000000000004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88"/>
        <v>42565.480983796297</v>
      </c>
      <c r="P1391" t="str">
        <f t="shared" si="89"/>
        <v>music</v>
      </c>
      <c r="Q1391" t="str">
        <f t="shared" si="90"/>
        <v>rock</v>
      </c>
      <c r="R1391">
        <f t="shared" si="91"/>
        <v>2016</v>
      </c>
    </row>
    <row r="1392" spans="1:18" ht="43.2" hidden="1" x14ac:dyDescent="0.55000000000000004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88"/>
        <v>42087.803310185183</v>
      </c>
      <c r="P1392" t="str">
        <f t="shared" si="89"/>
        <v>music</v>
      </c>
      <c r="Q1392" t="str">
        <f t="shared" si="90"/>
        <v>rock</v>
      </c>
      <c r="R1392">
        <f t="shared" si="91"/>
        <v>2015</v>
      </c>
    </row>
    <row r="1393" spans="1:18" ht="43.2" hidden="1" x14ac:dyDescent="0.55000000000000004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88"/>
        <v>42193.650671296295</v>
      </c>
      <c r="P1393" t="str">
        <f t="shared" si="89"/>
        <v>music</v>
      </c>
      <c r="Q1393" t="str">
        <f t="shared" si="90"/>
        <v>rock</v>
      </c>
      <c r="R1393">
        <f t="shared" si="91"/>
        <v>2015</v>
      </c>
    </row>
    <row r="1394" spans="1:18" ht="43.2" hidden="1" x14ac:dyDescent="0.55000000000000004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88"/>
        <v>42401.154930555553</v>
      </c>
      <c r="P1394" t="str">
        <f t="shared" si="89"/>
        <v>music</v>
      </c>
      <c r="Q1394" t="str">
        <f t="shared" si="90"/>
        <v>rock</v>
      </c>
      <c r="R1394">
        <f t="shared" si="91"/>
        <v>2016</v>
      </c>
    </row>
    <row r="1395" spans="1:18" hidden="1" x14ac:dyDescent="0.55000000000000004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88"/>
        <v>42553.681979166664</v>
      </c>
      <c r="P1395" t="str">
        <f t="shared" si="89"/>
        <v>music</v>
      </c>
      <c r="Q1395" t="str">
        <f t="shared" si="90"/>
        <v>rock</v>
      </c>
      <c r="R1395">
        <f t="shared" si="91"/>
        <v>2016</v>
      </c>
    </row>
    <row r="1396" spans="1:18" ht="43.2" hidden="1" x14ac:dyDescent="0.55000000000000004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88"/>
        <v>42752.144976851851</v>
      </c>
      <c r="P1396" t="str">
        <f t="shared" si="89"/>
        <v>music</v>
      </c>
      <c r="Q1396" t="str">
        <f t="shared" si="90"/>
        <v>rock</v>
      </c>
      <c r="R1396">
        <f t="shared" si="91"/>
        <v>2017</v>
      </c>
    </row>
    <row r="1397" spans="1:18" hidden="1" x14ac:dyDescent="0.55000000000000004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88"/>
        <v>42719.90834490741</v>
      </c>
      <c r="P1397" t="str">
        <f t="shared" si="89"/>
        <v>music</v>
      </c>
      <c r="Q1397" t="str">
        <f t="shared" si="90"/>
        <v>rock</v>
      </c>
      <c r="R1397">
        <f t="shared" si="91"/>
        <v>2016</v>
      </c>
    </row>
    <row r="1398" spans="1:18" ht="43.2" hidden="1" x14ac:dyDescent="0.55000000000000004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88"/>
        <v>42018.99863425926</v>
      </c>
      <c r="P1398" t="str">
        <f t="shared" si="89"/>
        <v>music</v>
      </c>
      <c r="Q1398" t="str">
        <f t="shared" si="90"/>
        <v>rock</v>
      </c>
      <c r="R1398">
        <f t="shared" si="91"/>
        <v>2015</v>
      </c>
    </row>
    <row r="1399" spans="1:18" ht="43.2" hidden="1" x14ac:dyDescent="0.55000000000000004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88"/>
        <v>42640.917939814812</v>
      </c>
      <c r="P1399" t="str">
        <f t="shared" si="89"/>
        <v>music</v>
      </c>
      <c r="Q1399" t="str">
        <f t="shared" si="90"/>
        <v>rock</v>
      </c>
      <c r="R1399">
        <f t="shared" si="91"/>
        <v>2016</v>
      </c>
    </row>
    <row r="1400" spans="1:18" ht="43.2" hidden="1" x14ac:dyDescent="0.55000000000000004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88"/>
        <v>42526.874236111107</v>
      </c>
      <c r="P1400" t="str">
        <f t="shared" si="89"/>
        <v>music</v>
      </c>
      <c r="Q1400" t="str">
        <f t="shared" si="90"/>
        <v>rock</v>
      </c>
      <c r="R1400">
        <f t="shared" si="91"/>
        <v>2016</v>
      </c>
    </row>
    <row r="1401" spans="1:18" ht="43.2" hidden="1" x14ac:dyDescent="0.55000000000000004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88"/>
        <v>41889.004317129627</v>
      </c>
      <c r="P1401" t="str">
        <f t="shared" si="89"/>
        <v>music</v>
      </c>
      <c r="Q1401" t="str">
        <f t="shared" si="90"/>
        <v>rock</v>
      </c>
      <c r="R1401">
        <f t="shared" si="91"/>
        <v>2014</v>
      </c>
    </row>
    <row r="1402" spans="1:18" ht="43.2" hidden="1" x14ac:dyDescent="0.55000000000000004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88"/>
        <v>42498.341122685189</v>
      </c>
      <c r="P1402" t="str">
        <f t="shared" si="89"/>
        <v>music</v>
      </c>
      <c r="Q1402" t="str">
        <f t="shared" si="90"/>
        <v>rock</v>
      </c>
      <c r="R1402">
        <f t="shared" si="91"/>
        <v>2016</v>
      </c>
    </row>
    <row r="1403" spans="1:18" ht="43.2" hidden="1" x14ac:dyDescent="0.55000000000000004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88"/>
        <v>41399.99622685185</v>
      </c>
      <c r="P1403" t="str">
        <f t="shared" si="89"/>
        <v>music</v>
      </c>
      <c r="Q1403" t="str">
        <f t="shared" si="90"/>
        <v>rock</v>
      </c>
      <c r="R1403">
        <f t="shared" si="91"/>
        <v>2013</v>
      </c>
    </row>
    <row r="1404" spans="1:18" ht="43.2" hidden="1" x14ac:dyDescent="0.55000000000000004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88"/>
        <v>42065.053368055553</v>
      </c>
      <c r="P1404" t="str">
        <f t="shared" si="89"/>
        <v>music</v>
      </c>
      <c r="Q1404" t="str">
        <f t="shared" si="90"/>
        <v>rock</v>
      </c>
      <c r="R1404">
        <f t="shared" si="91"/>
        <v>2015</v>
      </c>
    </row>
    <row r="1405" spans="1:18" ht="43.2" hidden="1" x14ac:dyDescent="0.55000000000000004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88"/>
        <v>41451.062905092593</v>
      </c>
      <c r="P1405" t="str">
        <f t="shared" si="89"/>
        <v>music</v>
      </c>
      <c r="Q1405" t="str">
        <f t="shared" si="90"/>
        <v>rock</v>
      </c>
      <c r="R1405">
        <f t="shared" si="91"/>
        <v>2013</v>
      </c>
    </row>
    <row r="1406" spans="1:18" ht="43.2" hidden="1" x14ac:dyDescent="0.55000000000000004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88"/>
        <v>42032.510243055556</v>
      </c>
      <c r="P1406" t="str">
        <f t="shared" si="89"/>
        <v>publishing</v>
      </c>
      <c r="Q1406" t="str">
        <f t="shared" si="90"/>
        <v>translations</v>
      </c>
      <c r="R1406">
        <f t="shared" si="91"/>
        <v>2015</v>
      </c>
    </row>
    <row r="1407" spans="1:18" ht="28.8" hidden="1" x14ac:dyDescent="0.55000000000000004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88"/>
        <v>41941.680567129632</v>
      </c>
      <c r="P1407" t="str">
        <f t="shared" si="89"/>
        <v>publishing</v>
      </c>
      <c r="Q1407" t="str">
        <f t="shared" si="90"/>
        <v>translations</v>
      </c>
      <c r="R1407">
        <f t="shared" si="91"/>
        <v>2014</v>
      </c>
    </row>
    <row r="1408" spans="1:18" hidden="1" x14ac:dyDescent="0.55000000000000004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88"/>
        <v>42297.432951388888</v>
      </c>
      <c r="P1408" t="str">
        <f t="shared" si="89"/>
        <v>publishing</v>
      </c>
      <c r="Q1408" t="str">
        <f t="shared" si="90"/>
        <v>translations</v>
      </c>
      <c r="R1408">
        <f t="shared" si="91"/>
        <v>2015</v>
      </c>
    </row>
    <row r="1409" spans="1:18" ht="43.2" hidden="1" x14ac:dyDescent="0.55000000000000004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88"/>
        <v>41838.536782407406</v>
      </c>
      <c r="P1409" t="str">
        <f t="shared" si="89"/>
        <v>publishing</v>
      </c>
      <c r="Q1409" t="str">
        <f t="shared" si="90"/>
        <v>translations</v>
      </c>
      <c r="R1409">
        <f t="shared" si="91"/>
        <v>2014</v>
      </c>
    </row>
    <row r="1410" spans="1:18" ht="43.2" hidden="1" x14ac:dyDescent="0.55000000000000004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si="88"/>
        <v>42291.872175925921</v>
      </c>
      <c r="P1410" t="str">
        <f t="shared" si="89"/>
        <v>publishing</v>
      </c>
      <c r="Q1410" t="str">
        <f t="shared" si="90"/>
        <v>translations</v>
      </c>
      <c r="R1410">
        <f t="shared" si="91"/>
        <v>2015</v>
      </c>
    </row>
    <row r="1411" spans="1:18" ht="43.2" hidden="1" x14ac:dyDescent="0.55000000000000004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si="88"/>
        <v>41945.133506944447</v>
      </c>
      <c r="P1411" t="str">
        <f t="shared" si="89"/>
        <v>publishing</v>
      </c>
      <c r="Q1411" t="str">
        <f t="shared" si="90"/>
        <v>translations</v>
      </c>
      <c r="R1411">
        <f t="shared" si="91"/>
        <v>2014</v>
      </c>
    </row>
    <row r="1412" spans="1:18" ht="43.2" hidden="1" x14ac:dyDescent="0.55000000000000004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88"/>
        <v>42479.318518518514</v>
      </c>
      <c r="P1412" t="str">
        <f t="shared" si="89"/>
        <v>publishing</v>
      </c>
      <c r="Q1412" t="str">
        <f t="shared" si="90"/>
        <v>translations</v>
      </c>
      <c r="R1412">
        <f t="shared" si="91"/>
        <v>2016</v>
      </c>
    </row>
    <row r="1413" spans="1:18" ht="43.2" hidden="1" x14ac:dyDescent="0.55000000000000004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88"/>
        <v>42013.059027777781</v>
      </c>
      <c r="P1413" t="str">
        <f t="shared" si="89"/>
        <v>publishing</v>
      </c>
      <c r="Q1413" t="str">
        <f t="shared" si="90"/>
        <v>translations</v>
      </c>
      <c r="R1413">
        <f t="shared" si="91"/>
        <v>2015</v>
      </c>
    </row>
    <row r="1414" spans="1:18" ht="28.8" hidden="1" x14ac:dyDescent="0.55000000000000004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88"/>
        <v>41947.063645833332</v>
      </c>
      <c r="P1414" t="str">
        <f t="shared" si="89"/>
        <v>publishing</v>
      </c>
      <c r="Q1414" t="str">
        <f t="shared" si="90"/>
        <v>translations</v>
      </c>
      <c r="R1414">
        <f t="shared" si="91"/>
        <v>2014</v>
      </c>
    </row>
    <row r="1415" spans="1:18" ht="57.6" hidden="1" x14ac:dyDescent="0.55000000000000004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88"/>
        <v>42360.437152777777</v>
      </c>
      <c r="P1415" t="str">
        <f t="shared" si="89"/>
        <v>publishing</v>
      </c>
      <c r="Q1415" t="str">
        <f t="shared" si="90"/>
        <v>translations</v>
      </c>
      <c r="R1415">
        <f t="shared" si="91"/>
        <v>2015</v>
      </c>
    </row>
    <row r="1416" spans="1:18" ht="43.2" hidden="1" x14ac:dyDescent="0.55000000000000004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88"/>
        <v>42708.25309027778</v>
      </c>
      <c r="P1416" t="str">
        <f t="shared" si="89"/>
        <v>publishing</v>
      </c>
      <c r="Q1416" t="str">
        <f t="shared" si="90"/>
        <v>translations</v>
      </c>
      <c r="R1416">
        <f t="shared" si="91"/>
        <v>2016</v>
      </c>
    </row>
    <row r="1417" spans="1:18" ht="43.2" hidden="1" x14ac:dyDescent="0.55000000000000004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88"/>
        <v>42192.675821759258</v>
      </c>
      <c r="P1417" t="str">
        <f t="shared" si="89"/>
        <v>publishing</v>
      </c>
      <c r="Q1417" t="str">
        <f t="shared" si="90"/>
        <v>translations</v>
      </c>
      <c r="R1417">
        <f t="shared" si="91"/>
        <v>2015</v>
      </c>
    </row>
    <row r="1418" spans="1:18" ht="43.2" hidden="1" x14ac:dyDescent="0.55000000000000004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ref="O1418:O1481" si="92">(((J1418/60)/60)/24)+DATE(1970,1,1)</f>
        <v>42299.926145833335</v>
      </c>
      <c r="P1418" t="str">
        <f t="shared" ref="P1418:P1481" si="93">LEFT(N1418,SEARCH("/",N1418)-1)</f>
        <v>publishing</v>
      </c>
      <c r="Q1418" t="str">
        <f t="shared" ref="Q1418:Q1481" si="94">RIGHT(N1418,LEN(N1418)-SEARCH("/",N1418))</f>
        <v>translations</v>
      </c>
      <c r="R1418">
        <f t="shared" ref="R1418:R1481" si="95">YEAR(O1418)</f>
        <v>2015</v>
      </c>
    </row>
    <row r="1419" spans="1:18" ht="43.2" hidden="1" x14ac:dyDescent="0.55000000000000004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92"/>
        <v>42232.15016203704</v>
      </c>
      <c r="P1419" t="str">
        <f t="shared" si="93"/>
        <v>publishing</v>
      </c>
      <c r="Q1419" t="str">
        <f t="shared" si="94"/>
        <v>translations</v>
      </c>
      <c r="R1419">
        <f t="shared" si="95"/>
        <v>2015</v>
      </c>
    </row>
    <row r="1420" spans="1:18" ht="57.6" hidden="1" x14ac:dyDescent="0.55000000000000004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92"/>
        <v>42395.456412037034</v>
      </c>
      <c r="P1420" t="str">
        <f t="shared" si="93"/>
        <v>publishing</v>
      </c>
      <c r="Q1420" t="str">
        <f t="shared" si="94"/>
        <v>translations</v>
      </c>
      <c r="R1420">
        <f t="shared" si="95"/>
        <v>2016</v>
      </c>
    </row>
    <row r="1421" spans="1:18" ht="43.2" hidden="1" x14ac:dyDescent="0.55000000000000004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92"/>
        <v>42622.456238425926</v>
      </c>
      <c r="P1421" t="str">
        <f t="shared" si="93"/>
        <v>publishing</v>
      </c>
      <c r="Q1421" t="str">
        <f t="shared" si="94"/>
        <v>translations</v>
      </c>
      <c r="R1421">
        <f t="shared" si="95"/>
        <v>2016</v>
      </c>
    </row>
    <row r="1422" spans="1:18" ht="28.8" hidden="1" x14ac:dyDescent="0.55000000000000004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92"/>
        <v>42524.667662037042</v>
      </c>
      <c r="P1422" t="str">
        <f t="shared" si="93"/>
        <v>publishing</v>
      </c>
      <c r="Q1422" t="str">
        <f t="shared" si="94"/>
        <v>translations</v>
      </c>
      <c r="R1422">
        <f t="shared" si="95"/>
        <v>2016</v>
      </c>
    </row>
    <row r="1423" spans="1:18" ht="43.2" hidden="1" x14ac:dyDescent="0.55000000000000004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92"/>
        <v>42013.915613425925</v>
      </c>
      <c r="P1423" t="str">
        <f t="shared" si="93"/>
        <v>publishing</v>
      </c>
      <c r="Q1423" t="str">
        <f t="shared" si="94"/>
        <v>translations</v>
      </c>
      <c r="R1423">
        <f t="shared" si="95"/>
        <v>2015</v>
      </c>
    </row>
    <row r="1424" spans="1:18" ht="43.2" hidden="1" x14ac:dyDescent="0.55000000000000004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92"/>
        <v>42604.239629629628</v>
      </c>
      <c r="P1424" t="str">
        <f t="shared" si="93"/>
        <v>publishing</v>
      </c>
      <c r="Q1424" t="str">
        <f t="shared" si="94"/>
        <v>translations</v>
      </c>
      <c r="R1424">
        <f t="shared" si="95"/>
        <v>2016</v>
      </c>
    </row>
    <row r="1425" spans="1:18" ht="43.2" hidden="1" x14ac:dyDescent="0.55000000000000004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92"/>
        <v>42340.360312500001</v>
      </c>
      <c r="P1425" t="str">
        <f t="shared" si="93"/>
        <v>publishing</v>
      </c>
      <c r="Q1425" t="str">
        <f t="shared" si="94"/>
        <v>translations</v>
      </c>
      <c r="R1425">
        <f t="shared" si="95"/>
        <v>2015</v>
      </c>
    </row>
    <row r="1426" spans="1:18" ht="43.2" hidden="1" x14ac:dyDescent="0.55000000000000004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92"/>
        <v>42676.717615740738</v>
      </c>
      <c r="P1426" t="str">
        <f t="shared" si="93"/>
        <v>publishing</v>
      </c>
      <c r="Q1426" t="str">
        <f t="shared" si="94"/>
        <v>translations</v>
      </c>
      <c r="R1426">
        <f t="shared" si="95"/>
        <v>2016</v>
      </c>
    </row>
    <row r="1427" spans="1:18" ht="43.2" hidden="1" x14ac:dyDescent="0.55000000000000004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92"/>
        <v>42093.131469907406</v>
      </c>
      <c r="P1427" t="str">
        <f t="shared" si="93"/>
        <v>publishing</v>
      </c>
      <c r="Q1427" t="str">
        <f t="shared" si="94"/>
        <v>translations</v>
      </c>
      <c r="R1427">
        <f t="shared" si="95"/>
        <v>2015</v>
      </c>
    </row>
    <row r="1428" spans="1:18" ht="43.2" hidden="1" x14ac:dyDescent="0.55000000000000004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92"/>
        <v>42180.390277777777</v>
      </c>
      <c r="P1428" t="str">
        <f t="shared" si="93"/>
        <v>publishing</v>
      </c>
      <c r="Q1428" t="str">
        <f t="shared" si="94"/>
        <v>translations</v>
      </c>
      <c r="R1428">
        <f t="shared" si="95"/>
        <v>2015</v>
      </c>
    </row>
    <row r="1429" spans="1:18" ht="43.2" hidden="1" x14ac:dyDescent="0.55000000000000004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92"/>
        <v>42601.851678240739</v>
      </c>
      <c r="P1429" t="str">
        <f t="shared" si="93"/>
        <v>publishing</v>
      </c>
      <c r="Q1429" t="str">
        <f t="shared" si="94"/>
        <v>translations</v>
      </c>
      <c r="R1429">
        <f t="shared" si="95"/>
        <v>2016</v>
      </c>
    </row>
    <row r="1430" spans="1:18" ht="43.2" hidden="1" x14ac:dyDescent="0.55000000000000004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92"/>
        <v>42432.379826388889</v>
      </c>
      <c r="P1430" t="str">
        <f t="shared" si="93"/>
        <v>publishing</v>
      </c>
      <c r="Q1430" t="str">
        <f t="shared" si="94"/>
        <v>translations</v>
      </c>
      <c r="R1430">
        <f t="shared" si="95"/>
        <v>2016</v>
      </c>
    </row>
    <row r="1431" spans="1:18" ht="43.2" hidden="1" x14ac:dyDescent="0.55000000000000004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92"/>
        <v>42074.060671296291</v>
      </c>
      <c r="P1431" t="str">
        <f t="shared" si="93"/>
        <v>publishing</v>
      </c>
      <c r="Q1431" t="str">
        <f t="shared" si="94"/>
        <v>translations</v>
      </c>
      <c r="R1431">
        <f t="shared" si="95"/>
        <v>2015</v>
      </c>
    </row>
    <row r="1432" spans="1:18" ht="43.2" hidden="1" x14ac:dyDescent="0.55000000000000004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92"/>
        <v>41961.813518518517</v>
      </c>
      <c r="P1432" t="str">
        <f t="shared" si="93"/>
        <v>publishing</v>
      </c>
      <c r="Q1432" t="str">
        <f t="shared" si="94"/>
        <v>translations</v>
      </c>
      <c r="R1432">
        <f t="shared" si="95"/>
        <v>2014</v>
      </c>
    </row>
    <row r="1433" spans="1:18" ht="43.2" hidden="1" x14ac:dyDescent="0.55000000000000004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92"/>
        <v>42304.210833333331</v>
      </c>
      <c r="P1433" t="str">
        <f t="shared" si="93"/>
        <v>publishing</v>
      </c>
      <c r="Q1433" t="str">
        <f t="shared" si="94"/>
        <v>translations</v>
      </c>
      <c r="R1433">
        <f t="shared" si="95"/>
        <v>2015</v>
      </c>
    </row>
    <row r="1434" spans="1:18" ht="43.2" hidden="1" x14ac:dyDescent="0.55000000000000004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92"/>
        <v>42175.780416666668</v>
      </c>
      <c r="P1434" t="str">
        <f t="shared" si="93"/>
        <v>publishing</v>
      </c>
      <c r="Q1434" t="str">
        <f t="shared" si="94"/>
        <v>translations</v>
      </c>
      <c r="R1434">
        <f t="shared" si="95"/>
        <v>2015</v>
      </c>
    </row>
    <row r="1435" spans="1:18" ht="43.2" hidden="1" x14ac:dyDescent="0.55000000000000004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92"/>
        <v>42673.625868055555</v>
      </c>
      <c r="P1435" t="str">
        <f t="shared" si="93"/>
        <v>publishing</v>
      </c>
      <c r="Q1435" t="str">
        <f t="shared" si="94"/>
        <v>translations</v>
      </c>
      <c r="R1435">
        <f t="shared" si="95"/>
        <v>2016</v>
      </c>
    </row>
    <row r="1436" spans="1:18" ht="43.2" hidden="1" x14ac:dyDescent="0.55000000000000004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92"/>
        <v>42142.767106481479</v>
      </c>
      <c r="P1436" t="str">
        <f t="shared" si="93"/>
        <v>publishing</v>
      </c>
      <c r="Q1436" t="str">
        <f t="shared" si="94"/>
        <v>translations</v>
      </c>
      <c r="R1436">
        <f t="shared" si="95"/>
        <v>2015</v>
      </c>
    </row>
    <row r="1437" spans="1:18" ht="28.8" hidden="1" x14ac:dyDescent="0.55000000000000004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92"/>
        <v>42258.780324074076</v>
      </c>
      <c r="P1437" t="str">
        <f t="shared" si="93"/>
        <v>publishing</v>
      </c>
      <c r="Q1437" t="str">
        <f t="shared" si="94"/>
        <v>translations</v>
      </c>
      <c r="R1437">
        <f t="shared" si="95"/>
        <v>2015</v>
      </c>
    </row>
    <row r="1438" spans="1:18" ht="43.2" hidden="1" x14ac:dyDescent="0.55000000000000004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92"/>
        <v>42391.35019675926</v>
      </c>
      <c r="P1438" t="str">
        <f t="shared" si="93"/>
        <v>publishing</v>
      </c>
      <c r="Q1438" t="str">
        <f t="shared" si="94"/>
        <v>translations</v>
      </c>
      <c r="R1438">
        <f t="shared" si="95"/>
        <v>2016</v>
      </c>
    </row>
    <row r="1439" spans="1:18" ht="57.6" hidden="1" x14ac:dyDescent="0.55000000000000004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92"/>
        <v>41796.531701388885</v>
      </c>
      <c r="P1439" t="str">
        <f t="shared" si="93"/>
        <v>publishing</v>
      </c>
      <c r="Q1439" t="str">
        <f t="shared" si="94"/>
        <v>translations</v>
      </c>
      <c r="R1439">
        <f t="shared" si="95"/>
        <v>2014</v>
      </c>
    </row>
    <row r="1440" spans="1:18" ht="43.2" hidden="1" x14ac:dyDescent="0.55000000000000004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92"/>
        <v>42457.871516203704</v>
      </c>
      <c r="P1440" t="str">
        <f t="shared" si="93"/>
        <v>publishing</v>
      </c>
      <c r="Q1440" t="str">
        <f t="shared" si="94"/>
        <v>translations</v>
      </c>
      <c r="R1440">
        <f t="shared" si="95"/>
        <v>2016</v>
      </c>
    </row>
    <row r="1441" spans="1:18" ht="43.2" hidden="1" x14ac:dyDescent="0.55000000000000004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92"/>
        <v>42040.829872685179</v>
      </c>
      <c r="P1441" t="str">
        <f t="shared" si="93"/>
        <v>publishing</v>
      </c>
      <c r="Q1441" t="str">
        <f t="shared" si="94"/>
        <v>translations</v>
      </c>
      <c r="R1441">
        <f t="shared" si="95"/>
        <v>2015</v>
      </c>
    </row>
    <row r="1442" spans="1:18" ht="43.2" hidden="1" x14ac:dyDescent="0.55000000000000004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92"/>
        <v>42486.748414351852</v>
      </c>
      <c r="P1442" t="str">
        <f t="shared" si="93"/>
        <v>publishing</v>
      </c>
      <c r="Q1442" t="str">
        <f t="shared" si="94"/>
        <v>translations</v>
      </c>
      <c r="R1442">
        <f t="shared" si="95"/>
        <v>2016</v>
      </c>
    </row>
    <row r="1443" spans="1:18" ht="43.2" hidden="1" x14ac:dyDescent="0.55000000000000004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92"/>
        <v>42198.765844907408</v>
      </c>
      <c r="P1443" t="str">
        <f t="shared" si="93"/>
        <v>publishing</v>
      </c>
      <c r="Q1443" t="str">
        <f t="shared" si="94"/>
        <v>translations</v>
      </c>
      <c r="R1443">
        <f t="shared" si="95"/>
        <v>2015</v>
      </c>
    </row>
    <row r="1444" spans="1:18" ht="43.2" hidden="1" x14ac:dyDescent="0.55000000000000004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92"/>
        <v>42485.64534722222</v>
      </c>
      <c r="P1444" t="str">
        <f t="shared" si="93"/>
        <v>publishing</v>
      </c>
      <c r="Q1444" t="str">
        <f t="shared" si="94"/>
        <v>translations</v>
      </c>
      <c r="R1444">
        <f t="shared" si="95"/>
        <v>2016</v>
      </c>
    </row>
    <row r="1445" spans="1:18" ht="43.2" hidden="1" x14ac:dyDescent="0.55000000000000004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92"/>
        <v>42707.926030092596</v>
      </c>
      <c r="P1445" t="str">
        <f t="shared" si="93"/>
        <v>publishing</v>
      </c>
      <c r="Q1445" t="str">
        <f t="shared" si="94"/>
        <v>translations</v>
      </c>
      <c r="R1445">
        <f t="shared" si="95"/>
        <v>2016</v>
      </c>
    </row>
    <row r="1446" spans="1:18" ht="43.2" hidden="1" x14ac:dyDescent="0.55000000000000004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92"/>
        <v>42199.873402777783</v>
      </c>
      <c r="P1446" t="str">
        <f t="shared" si="93"/>
        <v>publishing</v>
      </c>
      <c r="Q1446" t="str">
        <f t="shared" si="94"/>
        <v>translations</v>
      </c>
      <c r="R1446">
        <f t="shared" si="95"/>
        <v>2015</v>
      </c>
    </row>
    <row r="1447" spans="1:18" ht="43.2" hidden="1" x14ac:dyDescent="0.55000000000000004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92"/>
        <v>42139.542303240742</v>
      </c>
      <c r="P1447" t="str">
        <f t="shared" si="93"/>
        <v>publishing</v>
      </c>
      <c r="Q1447" t="str">
        <f t="shared" si="94"/>
        <v>translations</v>
      </c>
      <c r="R1447">
        <f t="shared" si="95"/>
        <v>2015</v>
      </c>
    </row>
    <row r="1448" spans="1:18" ht="43.2" hidden="1" x14ac:dyDescent="0.55000000000000004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92"/>
        <v>42461.447662037041</v>
      </c>
      <c r="P1448" t="str">
        <f t="shared" si="93"/>
        <v>publishing</v>
      </c>
      <c r="Q1448" t="str">
        <f t="shared" si="94"/>
        <v>translations</v>
      </c>
      <c r="R1448">
        <f t="shared" si="95"/>
        <v>2016</v>
      </c>
    </row>
    <row r="1449" spans="1:18" ht="28.8" hidden="1" x14ac:dyDescent="0.55000000000000004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92"/>
        <v>42529.730717592596</v>
      </c>
      <c r="P1449" t="str">
        <f t="shared" si="93"/>
        <v>publishing</v>
      </c>
      <c r="Q1449" t="str">
        <f t="shared" si="94"/>
        <v>translations</v>
      </c>
      <c r="R1449">
        <f t="shared" si="95"/>
        <v>2016</v>
      </c>
    </row>
    <row r="1450" spans="1:18" ht="43.2" hidden="1" x14ac:dyDescent="0.55000000000000004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92"/>
        <v>42115.936550925922</v>
      </c>
      <c r="P1450" t="str">
        <f t="shared" si="93"/>
        <v>publishing</v>
      </c>
      <c r="Q1450" t="str">
        <f t="shared" si="94"/>
        <v>translations</v>
      </c>
      <c r="R1450">
        <f t="shared" si="95"/>
        <v>2015</v>
      </c>
    </row>
    <row r="1451" spans="1:18" ht="43.2" hidden="1" x14ac:dyDescent="0.55000000000000004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92"/>
        <v>42086.811400462961</v>
      </c>
      <c r="P1451" t="str">
        <f t="shared" si="93"/>
        <v>publishing</v>
      </c>
      <c r="Q1451" t="str">
        <f t="shared" si="94"/>
        <v>translations</v>
      </c>
      <c r="R1451">
        <f t="shared" si="95"/>
        <v>2015</v>
      </c>
    </row>
    <row r="1452" spans="1:18" ht="43.2" hidden="1" x14ac:dyDescent="0.55000000000000004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92"/>
        <v>42390.171261574069</v>
      </c>
      <c r="P1452" t="str">
        <f t="shared" si="93"/>
        <v>publishing</v>
      </c>
      <c r="Q1452" t="str">
        <f t="shared" si="94"/>
        <v>translations</v>
      </c>
      <c r="R1452">
        <f t="shared" si="95"/>
        <v>2016</v>
      </c>
    </row>
    <row r="1453" spans="1:18" ht="28.8" hidden="1" x14ac:dyDescent="0.55000000000000004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92"/>
        <v>41931.959016203706</v>
      </c>
      <c r="P1453" t="str">
        <f t="shared" si="93"/>
        <v>publishing</v>
      </c>
      <c r="Q1453" t="str">
        <f t="shared" si="94"/>
        <v>translations</v>
      </c>
      <c r="R1453">
        <f t="shared" si="95"/>
        <v>2014</v>
      </c>
    </row>
    <row r="1454" spans="1:18" ht="28.8" hidden="1" x14ac:dyDescent="0.55000000000000004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92"/>
        <v>41818.703275462962</v>
      </c>
      <c r="P1454" t="str">
        <f t="shared" si="93"/>
        <v>publishing</v>
      </c>
      <c r="Q1454" t="str">
        <f t="shared" si="94"/>
        <v>translations</v>
      </c>
      <c r="R1454">
        <f t="shared" si="95"/>
        <v>2014</v>
      </c>
    </row>
    <row r="1455" spans="1:18" ht="43.2" hidden="1" x14ac:dyDescent="0.55000000000000004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92"/>
        <v>42795.696145833332</v>
      </c>
      <c r="P1455" t="str">
        <f t="shared" si="93"/>
        <v>publishing</v>
      </c>
      <c r="Q1455" t="str">
        <f t="shared" si="94"/>
        <v>translations</v>
      </c>
      <c r="R1455">
        <f t="shared" si="95"/>
        <v>2017</v>
      </c>
    </row>
    <row r="1456" spans="1:18" ht="43.2" hidden="1" x14ac:dyDescent="0.55000000000000004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92"/>
        <v>42463.866666666669</v>
      </c>
      <c r="P1456" t="str">
        <f t="shared" si="93"/>
        <v>publishing</v>
      </c>
      <c r="Q1456" t="str">
        <f t="shared" si="94"/>
        <v>translations</v>
      </c>
      <c r="R1456">
        <f t="shared" si="95"/>
        <v>2016</v>
      </c>
    </row>
    <row r="1457" spans="1:18" ht="43.2" hidden="1" x14ac:dyDescent="0.55000000000000004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92"/>
        <v>41832.672685185185</v>
      </c>
      <c r="P1457" t="str">
        <f t="shared" si="93"/>
        <v>publishing</v>
      </c>
      <c r="Q1457" t="str">
        <f t="shared" si="94"/>
        <v>translations</v>
      </c>
      <c r="R1457">
        <f t="shared" si="95"/>
        <v>2014</v>
      </c>
    </row>
    <row r="1458" spans="1:18" hidden="1" x14ac:dyDescent="0.55000000000000004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92"/>
        <v>42708.668576388889</v>
      </c>
      <c r="P1458" t="str">
        <f t="shared" si="93"/>
        <v>publishing</v>
      </c>
      <c r="Q1458" t="str">
        <f t="shared" si="94"/>
        <v>translations</v>
      </c>
      <c r="R1458">
        <f t="shared" si="95"/>
        <v>2016</v>
      </c>
    </row>
    <row r="1459" spans="1:18" ht="28.8" hidden="1" x14ac:dyDescent="0.55000000000000004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92"/>
        <v>42289.89634259259</v>
      </c>
      <c r="P1459" t="str">
        <f t="shared" si="93"/>
        <v>publishing</v>
      </c>
      <c r="Q1459" t="str">
        <f t="shared" si="94"/>
        <v>translations</v>
      </c>
      <c r="R1459">
        <f t="shared" si="95"/>
        <v>2015</v>
      </c>
    </row>
    <row r="1460" spans="1:18" ht="43.2" hidden="1" x14ac:dyDescent="0.55000000000000004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92"/>
        <v>41831.705555555556</v>
      </c>
      <c r="P1460" t="str">
        <f t="shared" si="93"/>
        <v>publishing</v>
      </c>
      <c r="Q1460" t="str">
        <f t="shared" si="94"/>
        <v>translations</v>
      </c>
      <c r="R1460">
        <f t="shared" si="95"/>
        <v>2014</v>
      </c>
    </row>
    <row r="1461" spans="1:18" ht="43.2" hidden="1" x14ac:dyDescent="0.55000000000000004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92"/>
        <v>42312.204814814817</v>
      </c>
      <c r="P1461" t="str">
        <f t="shared" si="93"/>
        <v>publishing</v>
      </c>
      <c r="Q1461" t="str">
        <f t="shared" si="94"/>
        <v>translations</v>
      </c>
      <c r="R1461">
        <f t="shared" si="95"/>
        <v>2015</v>
      </c>
    </row>
    <row r="1462" spans="1:18" ht="43.2" hidden="1" x14ac:dyDescent="0.55000000000000004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92"/>
        <v>41915.896967592591</v>
      </c>
      <c r="P1462" t="str">
        <f t="shared" si="93"/>
        <v>publishing</v>
      </c>
      <c r="Q1462" t="str">
        <f t="shared" si="94"/>
        <v>translations</v>
      </c>
      <c r="R1462">
        <f t="shared" si="95"/>
        <v>2014</v>
      </c>
    </row>
    <row r="1463" spans="1:18" ht="28.8" hidden="1" x14ac:dyDescent="0.55000000000000004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92"/>
        <v>41899.645300925928</v>
      </c>
      <c r="P1463" t="str">
        <f t="shared" si="93"/>
        <v>publishing</v>
      </c>
      <c r="Q1463" t="str">
        <f t="shared" si="94"/>
        <v>radio &amp; podcasts</v>
      </c>
      <c r="R1463">
        <f t="shared" si="95"/>
        <v>2014</v>
      </c>
    </row>
    <row r="1464" spans="1:18" ht="28.8" hidden="1" x14ac:dyDescent="0.55000000000000004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92"/>
        <v>41344.662858796299</v>
      </c>
      <c r="P1464" t="str">
        <f t="shared" si="93"/>
        <v>publishing</v>
      </c>
      <c r="Q1464" t="str">
        <f t="shared" si="94"/>
        <v>radio &amp; podcasts</v>
      </c>
      <c r="R1464">
        <f t="shared" si="95"/>
        <v>2013</v>
      </c>
    </row>
    <row r="1465" spans="1:18" ht="43.2" hidden="1" x14ac:dyDescent="0.55000000000000004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92"/>
        <v>41326.911319444444</v>
      </c>
      <c r="P1465" t="str">
        <f t="shared" si="93"/>
        <v>publishing</v>
      </c>
      <c r="Q1465" t="str">
        <f t="shared" si="94"/>
        <v>radio &amp; podcasts</v>
      </c>
      <c r="R1465">
        <f t="shared" si="95"/>
        <v>2013</v>
      </c>
    </row>
    <row r="1466" spans="1:18" hidden="1" x14ac:dyDescent="0.55000000000000004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92"/>
        <v>41291.661550925928</v>
      </c>
      <c r="P1466" t="str">
        <f t="shared" si="93"/>
        <v>publishing</v>
      </c>
      <c r="Q1466" t="str">
        <f t="shared" si="94"/>
        <v>radio &amp; podcasts</v>
      </c>
      <c r="R1466">
        <f t="shared" si="95"/>
        <v>2013</v>
      </c>
    </row>
    <row r="1467" spans="1:18" ht="43.2" hidden="1" x14ac:dyDescent="0.55000000000000004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92"/>
        <v>40959.734398148146</v>
      </c>
      <c r="P1467" t="str">
        <f t="shared" si="93"/>
        <v>publishing</v>
      </c>
      <c r="Q1467" t="str">
        <f t="shared" si="94"/>
        <v>radio &amp; podcasts</v>
      </c>
      <c r="R1467">
        <f t="shared" si="95"/>
        <v>2012</v>
      </c>
    </row>
    <row r="1468" spans="1:18" ht="43.2" hidden="1" x14ac:dyDescent="0.55000000000000004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92"/>
        <v>42340.172060185185</v>
      </c>
      <c r="P1468" t="str">
        <f t="shared" si="93"/>
        <v>publishing</v>
      </c>
      <c r="Q1468" t="str">
        <f t="shared" si="94"/>
        <v>radio &amp; podcasts</v>
      </c>
      <c r="R1468">
        <f t="shared" si="95"/>
        <v>2015</v>
      </c>
    </row>
    <row r="1469" spans="1:18" ht="28.8" hidden="1" x14ac:dyDescent="0.55000000000000004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92"/>
        <v>40933.80190972222</v>
      </c>
      <c r="P1469" t="str">
        <f t="shared" si="93"/>
        <v>publishing</v>
      </c>
      <c r="Q1469" t="str">
        <f t="shared" si="94"/>
        <v>radio &amp; podcasts</v>
      </c>
      <c r="R1469">
        <f t="shared" si="95"/>
        <v>2012</v>
      </c>
    </row>
    <row r="1470" spans="1:18" ht="43.2" hidden="1" x14ac:dyDescent="0.55000000000000004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92"/>
        <v>40646.014456018522</v>
      </c>
      <c r="P1470" t="str">
        <f t="shared" si="93"/>
        <v>publishing</v>
      </c>
      <c r="Q1470" t="str">
        <f t="shared" si="94"/>
        <v>radio &amp; podcasts</v>
      </c>
      <c r="R1470">
        <f t="shared" si="95"/>
        <v>2011</v>
      </c>
    </row>
    <row r="1471" spans="1:18" ht="28.8" hidden="1" x14ac:dyDescent="0.55000000000000004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92"/>
        <v>41290.598483796297</v>
      </c>
      <c r="P1471" t="str">
        <f t="shared" si="93"/>
        <v>publishing</v>
      </c>
      <c r="Q1471" t="str">
        <f t="shared" si="94"/>
        <v>radio &amp; podcasts</v>
      </c>
      <c r="R1471">
        <f t="shared" si="95"/>
        <v>2013</v>
      </c>
    </row>
    <row r="1472" spans="1:18" ht="43.2" hidden="1" x14ac:dyDescent="0.55000000000000004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92"/>
        <v>41250.827118055553</v>
      </c>
      <c r="P1472" t="str">
        <f t="shared" si="93"/>
        <v>publishing</v>
      </c>
      <c r="Q1472" t="str">
        <f t="shared" si="94"/>
        <v>radio &amp; podcasts</v>
      </c>
      <c r="R1472">
        <f t="shared" si="95"/>
        <v>2012</v>
      </c>
    </row>
    <row r="1473" spans="1:18" ht="43.2" hidden="1" x14ac:dyDescent="0.55000000000000004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92"/>
        <v>42073.957569444443</v>
      </c>
      <c r="P1473" t="str">
        <f t="shared" si="93"/>
        <v>publishing</v>
      </c>
      <c r="Q1473" t="str">
        <f t="shared" si="94"/>
        <v>radio &amp; podcasts</v>
      </c>
      <c r="R1473">
        <f t="shared" si="95"/>
        <v>2015</v>
      </c>
    </row>
    <row r="1474" spans="1:18" ht="43.2" hidden="1" x14ac:dyDescent="0.55000000000000004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si="92"/>
        <v>41533.542858796296</v>
      </c>
      <c r="P1474" t="str">
        <f t="shared" si="93"/>
        <v>publishing</v>
      </c>
      <c r="Q1474" t="str">
        <f t="shared" si="94"/>
        <v>radio &amp; podcasts</v>
      </c>
      <c r="R1474">
        <f t="shared" si="95"/>
        <v>2013</v>
      </c>
    </row>
    <row r="1475" spans="1:18" hidden="1" x14ac:dyDescent="0.55000000000000004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si="92"/>
        <v>40939.979618055557</v>
      </c>
      <c r="P1475" t="str">
        <f t="shared" si="93"/>
        <v>publishing</v>
      </c>
      <c r="Q1475" t="str">
        <f t="shared" si="94"/>
        <v>radio &amp; podcasts</v>
      </c>
      <c r="R1475">
        <f t="shared" si="95"/>
        <v>2012</v>
      </c>
    </row>
    <row r="1476" spans="1:18" ht="43.2" hidden="1" x14ac:dyDescent="0.55000000000000004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92"/>
        <v>41500.727916666663</v>
      </c>
      <c r="P1476" t="str">
        <f t="shared" si="93"/>
        <v>publishing</v>
      </c>
      <c r="Q1476" t="str">
        <f t="shared" si="94"/>
        <v>radio &amp; podcasts</v>
      </c>
      <c r="R1476">
        <f t="shared" si="95"/>
        <v>2013</v>
      </c>
    </row>
    <row r="1477" spans="1:18" ht="43.2" hidden="1" x14ac:dyDescent="0.55000000000000004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92"/>
        <v>41960.722951388889</v>
      </c>
      <c r="P1477" t="str">
        <f t="shared" si="93"/>
        <v>publishing</v>
      </c>
      <c r="Q1477" t="str">
        <f t="shared" si="94"/>
        <v>radio &amp; podcasts</v>
      </c>
      <c r="R1477">
        <f t="shared" si="95"/>
        <v>2014</v>
      </c>
    </row>
    <row r="1478" spans="1:18" ht="28.8" hidden="1" x14ac:dyDescent="0.55000000000000004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92"/>
        <v>40766.041921296295</v>
      </c>
      <c r="P1478" t="str">
        <f t="shared" si="93"/>
        <v>publishing</v>
      </c>
      <c r="Q1478" t="str">
        <f t="shared" si="94"/>
        <v>radio &amp; podcasts</v>
      </c>
      <c r="R1478">
        <f t="shared" si="95"/>
        <v>2011</v>
      </c>
    </row>
    <row r="1479" spans="1:18" ht="43.2" hidden="1" x14ac:dyDescent="0.55000000000000004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92"/>
        <v>40840.615787037037</v>
      </c>
      <c r="P1479" t="str">
        <f t="shared" si="93"/>
        <v>publishing</v>
      </c>
      <c r="Q1479" t="str">
        <f t="shared" si="94"/>
        <v>radio &amp; podcasts</v>
      </c>
      <c r="R1479">
        <f t="shared" si="95"/>
        <v>2011</v>
      </c>
    </row>
    <row r="1480" spans="1:18" ht="43.2" hidden="1" x14ac:dyDescent="0.55000000000000004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92"/>
        <v>41394.871678240743</v>
      </c>
      <c r="P1480" t="str">
        <f t="shared" si="93"/>
        <v>publishing</v>
      </c>
      <c r="Q1480" t="str">
        <f t="shared" si="94"/>
        <v>radio &amp; podcasts</v>
      </c>
      <c r="R1480">
        <f t="shared" si="95"/>
        <v>2013</v>
      </c>
    </row>
    <row r="1481" spans="1:18" ht="43.2" hidden="1" x14ac:dyDescent="0.55000000000000004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92"/>
        <v>41754.745243055557</v>
      </c>
      <c r="P1481" t="str">
        <f t="shared" si="93"/>
        <v>publishing</v>
      </c>
      <c r="Q1481" t="str">
        <f t="shared" si="94"/>
        <v>radio &amp; podcasts</v>
      </c>
      <c r="R1481">
        <f t="shared" si="95"/>
        <v>2014</v>
      </c>
    </row>
    <row r="1482" spans="1:18" ht="43.2" hidden="1" x14ac:dyDescent="0.55000000000000004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ref="O1482:O1545" si="96">(((J1482/60)/60)/24)+DATE(1970,1,1)</f>
        <v>41464.934016203704</v>
      </c>
      <c r="P1482" t="str">
        <f t="shared" ref="P1482:P1545" si="97">LEFT(N1482,SEARCH("/",N1482)-1)</f>
        <v>publishing</v>
      </c>
      <c r="Q1482" t="str">
        <f t="shared" ref="Q1482:Q1545" si="98">RIGHT(N1482,LEN(N1482)-SEARCH("/",N1482))</f>
        <v>radio &amp; podcasts</v>
      </c>
      <c r="R1482">
        <f t="shared" ref="R1482:R1545" si="99">YEAR(O1482)</f>
        <v>2013</v>
      </c>
    </row>
    <row r="1483" spans="1:18" ht="43.2" hidden="1" x14ac:dyDescent="0.55000000000000004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96"/>
        <v>41550.922974537039</v>
      </c>
      <c r="P1483" t="str">
        <f t="shared" si="97"/>
        <v>publishing</v>
      </c>
      <c r="Q1483" t="str">
        <f t="shared" si="98"/>
        <v>fiction</v>
      </c>
      <c r="R1483">
        <f t="shared" si="99"/>
        <v>2013</v>
      </c>
    </row>
    <row r="1484" spans="1:18" ht="43.2" hidden="1" x14ac:dyDescent="0.55000000000000004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96"/>
        <v>41136.85805555556</v>
      </c>
      <c r="P1484" t="str">
        <f t="shared" si="97"/>
        <v>publishing</v>
      </c>
      <c r="Q1484" t="str">
        <f t="shared" si="98"/>
        <v>fiction</v>
      </c>
      <c r="R1484">
        <f t="shared" si="99"/>
        <v>2012</v>
      </c>
    </row>
    <row r="1485" spans="1:18" ht="43.2" hidden="1" x14ac:dyDescent="0.55000000000000004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96"/>
        <v>42548.192997685182</v>
      </c>
      <c r="P1485" t="str">
        <f t="shared" si="97"/>
        <v>publishing</v>
      </c>
      <c r="Q1485" t="str">
        <f t="shared" si="98"/>
        <v>fiction</v>
      </c>
      <c r="R1485">
        <f t="shared" si="99"/>
        <v>2016</v>
      </c>
    </row>
    <row r="1486" spans="1:18" hidden="1" x14ac:dyDescent="0.55000000000000004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96"/>
        <v>41053.200960648144</v>
      </c>
      <c r="P1486" t="str">
        <f t="shared" si="97"/>
        <v>publishing</v>
      </c>
      <c r="Q1486" t="str">
        <f t="shared" si="98"/>
        <v>fiction</v>
      </c>
      <c r="R1486">
        <f t="shared" si="99"/>
        <v>2012</v>
      </c>
    </row>
    <row r="1487" spans="1:18" ht="43.2" hidden="1" x14ac:dyDescent="0.55000000000000004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96"/>
        <v>42130.795983796299</v>
      </c>
      <c r="P1487" t="str">
        <f t="shared" si="97"/>
        <v>publishing</v>
      </c>
      <c r="Q1487" t="str">
        <f t="shared" si="98"/>
        <v>fiction</v>
      </c>
      <c r="R1487">
        <f t="shared" si="99"/>
        <v>2015</v>
      </c>
    </row>
    <row r="1488" spans="1:18" ht="43.2" hidden="1" x14ac:dyDescent="0.55000000000000004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96"/>
        <v>42032.168530092589</v>
      </c>
      <c r="P1488" t="str">
        <f t="shared" si="97"/>
        <v>publishing</v>
      </c>
      <c r="Q1488" t="str">
        <f t="shared" si="98"/>
        <v>fiction</v>
      </c>
      <c r="R1488">
        <f t="shared" si="99"/>
        <v>2015</v>
      </c>
    </row>
    <row r="1489" spans="1:18" ht="43.2" hidden="1" x14ac:dyDescent="0.55000000000000004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96"/>
        <v>42554.917488425926</v>
      </c>
      <c r="P1489" t="str">
        <f t="shared" si="97"/>
        <v>publishing</v>
      </c>
      <c r="Q1489" t="str">
        <f t="shared" si="98"/>
        <v>fiction</v>
      </c>
      <c r="R1489">
        <f t="shared" si="99"/>
        <v>2016</v>
      </c>
    </row>
    <row r="1490" spans="1:18" ht="43.2" hidden="1" x14ac:dyDescent="0.55000000000000004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96"/>
        <v>41614.563194444447</v>
      </c>
      <c r="P1490" t="str">
        <f t="shared" si="97"/>
        <v>publishing</v>
      </c>
      <c r="Q1490" t="str">
        <f t="shared" si="98"/>
        <v>fiction</v>
      </c>
      <c r="R1490">
        <f t="shared" si="99"/>
        <v>2013</v>
      </c>
    </row>
    <row r="1491" spans="1:18" ht="43.2" hidden="1" x14ac:dyDescent="0.55000000000000004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96"/>
        <v>41198.611712962964</v>
      </c>
      <c r="P1491" t="str">
        <f t="shared" si="97"/>
        <v>publishing</v>
      </c>
      <c r="Q1491" t="str">
        <f t="shared" si="98"/>
        <v>fiction</v>
      </c>
      <c r="R1491">
        <f t="shared" si="99"/>
        <v>2012</v>
      </c>
    </row>
    <row r="1492" spans="1:18" ht="43.2" hidden="1" x14ac:dyDescent="0.55000000000000004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96"/>
        <v>41520.561041666668</v>
      </c>
      <c r="P1492" t="str">
        <f t="shared" si="97"/>
        <v>publishing</v>
      </c>
      <c r="Q1492" t="str">
        <f t="shared" si="98"/>
        <v>fiction</v>
      </c>
      <c r="R1492">
        <f t="shared" si="99"/>
        <v>2013</v>
      </c>
    </row>
    <row r="1493" spans="1:18" ht="43.2" hidden="1" x14ac:dyDescent="0.55000000000000004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96"/>
        <v>41991.713460648149</v>
      </c>
      <c r="P1493" t="str">
        <f t="shared" si="97"/>
        <v>publishing</v>
      </c>
      <c r="Q1493" t="str">
        <f t="shared" si="98"/>
        <v>fiction</v>
      </c>
      <c r="R1493">
        <f t="shared" si="99"/>
        <v>2014</v>
      </c>
    </row>
    <row r="1494" spans="1:18" ht="43.2" hidden="1" x14ac:dyDescent="0.55000000000000004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96"/>
        <v>40682.884791666671</v>
      </c>
      <c r="P1494" t="str">
        <f t="shared" si="97"/>
        <v>publishing</v>
      </c>
      <c r="Q1494" t="str">
        <f t="shared" si="98"/>
        <v>fiction</v>
      </c>
      <c r="R1494">
        <f t="shared" si="99"/>
        <v>2011</v>
      </c>
    </row>
    <row r="1495" spans="1:18" ht="28.8" hidden="1" x14ac:dyDescent="0.55000000000000004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96"/>
        <v>41411.866608796299</v>
      </c>
      <c r="P1495" t="str">
        <f t="shared" si="97"/>
        <v>publishing</v>
      </c>
      <c r="Q1495" t="str">
        <f t="shared" si="98"/>
        <v>fiction</v>
      </c>
      <c r="R1495">
        <f t="shared" si="99"/>
        <v>2013</v>
      </c>
    </row>
    <row r="1496" spans="1:18" ht="43.2" hidden="1" x14ac:dyDescent="0.55000000000000004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96"/>
        <v>42067.722372685181</v>
      </c>
      <c r="P1496" t="str">
        <f t="shared" si="97"/>
        <v>publishing</v>
      </c>
      <c r="Q1496" t="str">
        <f t="shared" si="98"/>
        <v>fiction</v>
      </c>
      <c r="R1496">
        <f t="shared" si="99"/>
        <v>2015</v>
      </c>
    </row>
    <row r="1497" spans="1:18" ht="28.8" hidden="1" x14ac:dyDescent="0.55000000000000004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96"/>
        <v>40752.789710648147</v>
      </c>
      <c r="P1497" t="str">
        <f t="shared" si="97"/>
        <v>publishing</v>
      </c>
      <c r="Q1497" t="str">
        <f t="shared" si="98"/>
        <v>fiction</v>
      </c>
      <c r="R1497">
        <f t="shared" si="99"/>
        <v>2011</v>
      </c>
    </row>
    <row r="1498" spans="1:18" ht="43.2" hidden="1" x14ac:dyDescent="0.55000000000000004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96"/>
        <v>41838.475219907406</v>
      </c>
      <c r="P1498" t="str">
        <f t="shared" si="97"/>
        <v>publishing</v>
      </c>
      <c r="Q1498" t="str">
        <f t="shared" si="98"/>
        <v>fiction</v>
      </c>
      <c r="R1498">
        <f t="shared" si="99"/>
        <v>2014</v>
      </c>
    </row>
    <row r="1499" spans="1:18" ht="43.2" hidden="1" x14ac:dyDescent="0.55000000000000004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96"/>
        <v>41444.64261574074</v>
      </c>
      <c r="P1499" t="str">
        <f t="shared" si="97"/>
        <v>publishing</v>
      </c>
      <c r="Q1499" t="str">
        <f t="shared" si="98"/>
        <v>fiction</v>
      </c>
      <c r="R1499">
        <f t="shared" si="99"/>
        <v>2013</v>
      </c>
    </row>
    <row r="1500" spans="1:18" ht="43.2" hidden="1" x14ac:dyDescent="0.55000000000000004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96"/>
        <v>41840.983541666668</v>
      </c>
      <c r="P1500" t="str">
        <f t="shared" si="97"/>
        <v>publishing</v>
      </c>
      <c r="Q1500" t="str">
        <f t="shared" si="98"/>
        <v>fiction</v>
      </c>
      <c r="R1500">
        <f t="shared" si="99"/>
        <v>2014</v>
      </c>
    </row>
    <row r="1501" spans="1:18" ht="43.2" hidden="1" x14ac:dyDescent="0.55000000000000004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96"/>
        <v>42527.007326388892</v>
      </c>
      <c r="P1501" t="str">
        <f t="shared" si="97"/>
        <v>publishing</v>
      </c>
      <c r="Q1501" t="str">
        <f t="shared" si="98"/>
        <v>fiction</v>
      </c>
      <c r="R1501">
        <f t="shared" si="99"/>
        <v>2016</v>
      </c>
    </row>
    <row r="1502" spans="1:18" ht="43.2" hidden="1" x14ac:dyDescent="0.55000000000000004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96"/>
        <v>41365.904594907406</v>
      </c>
      <c r="P1502" t="str">
        <f t="shared" si="97"/>
        <v>publishing</v>
      </c>
      <c r="Q1502" t="str">
        <f t="shared" si="98"/>
        <v>fiction</v>
      </c>
      <c r="R1502">
        <f t="shared" si="99"/>
        <v>2013</v>
      </c>
    </row>
    <row r="1503" spans="1:18" ht="28.8" hidden="1" x14ac:dyDescent="0.55000000000000004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96"/>
        <v>42163.583599537036</v>
      </c>
      <c r="P1503" t="str">
        <f t="shared" si="97"/>
        <v>photography</v>
      </c>
      <c r="Q1503" t="str">
        <f t="shared" si="98"/>
        <v>photobooks</v>
      </c>
      <c r="R1503">
        <f t="shared" si="99"/>
        <v>2015</v>
      </c>
    </row>
    <row r="1504" spans="1:18" ht="43.2" hidden="1" x14ac:dyDescent="0.55000000000000004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96"/>
        <v>42426.542592592596</v>
      </c>
      <c r="P1504" t="str">
        <f t="shared" si="97"/>
        <v>photography</v>
      </c>
      <c r="Q1504" t="str">
        <f t="shared" si="98"/>
        <v>photobooks</v>
      </c>
      <c r="R1504">
        <f t="shared" si="99"/>
        <v>2016</v>
      </c>
    </row>
    <row r="1505" spans="1:18" ht="43.2" hidden="1" x14ac:dyDescent="0.55000000000000004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96"/>
        <v>42606.347233796296</v>
      </c>
      <c r="P1505" t="str">
        <f t="shared" si="97"/>
        <v>photography</v>
      </c>
      <c r="Q1505" t="str">
        <f t="shared" si="98"/>
        <v>photobooks</v>
      </c>
      <c r="R1505">
        <f t="shared" si="99"/>
        <v>2016</v>
      </c>
    </row>
    <row r="1506" spans="1:18" ht="28.8" hidden="1" x14ac:dyDescent="0.55000000000000004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96"/>
        <v>41772.657685185186</v>
      </c>
      <c r="P1506" t="str">
        <f t="shared" si="97"/>
        <v>photography</v>
      </c>
      <c r="Q1506" t="str">
        <f t="shared" si="98"/>
        <v>photobooks</v>
      </c>
      <c r="R1506">
        <f t="shared" si="99"/>
        <v>2014</v>
      </c>
    </row>
    <row r="1507" spans="1:18" ht="57.6" hidden="1" x14ac:dyDescent="0.55000000000000004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96"/>
        <v>42414.44332175926</v>
      </c>
      <c r="P1507" t="str">
        <f t="shared" si="97"/>
        <v>photography</v>
      </c>
      <c r="Q1507" t="str">
        <f t="shared" si="98"/>
        <v>photobooks</v>
      </c>
      <c r="R1507">
        <f t="shared" si="99"/>
        <v>2016</v>
      </c>
    </row>
    <row r="1508" spans="1:18" ht="43.2" hidden="1" x14ac:dyDescent="0.55000000000000004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96"/>
        <v>41814.785925925928</v>
      </c>
      <c r="P1508" t="str">
        <f t="shared" si="97"/>
        <v>photography</v>
      </c>
      <c r="Q1508" t="str">
        <f t="shared" si="98"/>
        <v>photobooks</v>
      </c>
      <c r="R1508">
        <f t="shared" si="99"/>
        <v>2014</v>
      </c>
    </row>
    <row r="1509" spans="1:18" ht="43.2" hidden="1" x14ac:dyDescent="0.55000000000000004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96"/>
        <v>40254.450335648151</v>
      </c>
      <c r="P1509" t="str">
        <f t="shared" si="97"/>
        <v>photography</v>
      </c>
      <c r="Q1509" t="str">
        <f t="shared" si="98"/>
        <v>photobooks</v>
      </c>
      <c r="R1509">
        <f t="shared" si="99"/>
        <v>2010</v>
      </c>
    </row>
    <row r="1510" spans="1:18" ht="43.2" hidden="1" x14ac:dyDescent="0.55000000000000004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96"/>
        <v>41786.614363425928</v>
      </c>
      <c r="P1510" t="str">
        <f t="shared" si="97"/>
        <v>photography</v>
      </c>
      <c r="Q1510" t="str">
        <f t="shared" si="98"/>
        <v>photobooks</v>
      </c>
      <c r="R1510">
        <f t="shared" si="99"/>
        <v>2014</v>
      </c>
    </row>
    <row r="1511" spans="1:18" ht="43.2" hidden="1" x14ac:dyDescent="0.55000000000000004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96"/>
        <v>42751.533391203702</v>
      </c>
      <c r="P1511" t="str">
        <f t="shared" si="97"/>
        <v>photography</v>
      </c>
      <c r="Q1511" t="str">
        <f t="shared" si="98"/>
        <v>photobooks</v>
      </c>
      <c r="R1511">
        <f t="shared" si="99"/>
        <v>2017</v>
      </c>
    </row>
    <row r="1512" spans="1:18" ht="43.2" hidden="1" x14ac:dyDescent="0.55000000000000004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96"/>
        <v>41809.385162037033</v>
      </c>
      <c r="P1512" t="str">
        <f t="shared" si="97"/>
        <v>photography</v>
      </c>
      <c r="Q1512" t="str">
        <f t="shared" si="98"/>
        <v>photobooks</v>
      </c>
      <c r="R1512">
        <f t="shared" si="99"/>
        <v>2014</v>
      </c>
    </row>
    <row r="1513" spans="1:18" ht="43.2" hidden="1" x14ac:dyDescent="0.55000000000000004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96"/>
        <v>42296.583379629628</v>
      </c>
      <c r="P1513" t="str">
        <f t="shared" si="97"/>
        <v>photography</v>
      </c>
      <c r="Q1513" t="str">
        <f t="shared" si="98"/>
        <v>photobooks</v>
      </c>
      <c r="R1513">
        <f t="shared" si="99"/>
        <v>2015</v>
      </c>
    </row>
    <row r="1514" spans="1:18" ht="43.2" hidden="1" x14ac:dyDescent="0.55000000000000004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96"/>
        <v>42741.684479166666</v>
      </c>
      <c r="P1514" t="str">
        <f t="shared" si="97"/>
        <v>photography</v>
      </c>
      <c r="Q1514" t="str">
        <f t="shared" si="98"/>
        <v>photobooks</v>
      </c>
      <c r="R1514">
        <f t="shared" si="99"/>
        <v>2017</v>
      </c>
    </row>
    <row r="1515" spans="1:18" ht="43.2" hidden="1" x14ac:dyDescent="0.55000000000000004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96"/>
        <v>41806.637337962966</v>
      </c>
      <c r="P1515" t="str">
        <f t="shared" si="97"/>
        <v>photography</v>
      </c>
      <c r="Q1515" t="str">
        <f t="shared" si="98"/>
        <v>photobooks</v>
      </c>
      <c r="R1515">
        <f t="shared" si="99"/>
        <v>2014</v>
      </c>
    </row>
    <row r="1516" spans="1:18" ht="43.2" hidden="1" x14ac:dyDescent="0.55000000000000004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96"/>
        <v>42234.597685185188</v>
      </c>
      <c r="P1516" t="str">
        <f t="shared" si="97"/>
        <v>photography</v>
      </c>
      <c r="Q1516" t="str">
        <f t="shared" si="98"/>
        <v>photobooks</v>
      </c>
      <c r="R1516">
        <f t="shared" si="99"/>
        <v>2015</v>
      </c>
    </row>
    <row r="1517" spans="1:18" ht="43.2" hidden="1" x14ac:dyDescent="0.55000000000000004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96"/>
        <v>42415.253437499996</v>
      </c>
      <c r="P1517" t="str">
        <f t="shared" si="97"/>
        <v>photography</v>
      </c>
      <c r="Q1517" t="str">
        <f t="shared" si="98"/>
        <v>photobooks</v>
      </c>
      <c r="R1517">
        <f t="shared" si="99"/>
        <v>2016</v>
      </c>
    </row>
    <row r="1518" spans="1:18" ht="43.2" hidden="1" x14ac:dyDescent="0.55000000000000004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96"/>
        <v>42619.466342592597</v>
      </c>
      <c r="P1518" t="str">
        <f t="shared" si="97"/>
        <v>photography</v>
      </c>
      <c r="Q1518" t="str">
        <f t="shared" si="98"/>
        <v>photobooks</v>
      </c>
      <c r="R1518">
        <f t="shared" si="99"/>
        <v>2016</v>
      </c>
    </row>
    <row r="1519" spans="1:18" ht="43.2" hidden="1" x14ac:dyDescent="0.55000000000000004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96"/>
        <v>41948.56658564815</v>
      </c>
      <c r="P1519" t="str">
        <f t="shared" si="97"/>
        <v>photography</v>
      </c>
      <c r="Q1519" t="str">
        <f t="shared" si="98"/>
        <v>photobooks</v>
      </c>
      <c r="R1519">
        <f t="shared" si="99"/>
        <v>2014</v>
      </c>
    </row>
    <row r="1520" spans="1:18" ht="28.8" hidden="1" x14ac:dyDescent="0.55000000000000004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96"/>
        <v>41760.8200462963</v>
      </c>
      <c r="P1520" t="str">
        <f t="shared" si="97"/>
        <v>photography</v>
      </c>
      <c r="Q1520" t="str">
        <f t="shared" si="98"/>
        <v>photobooks</v>
      </c>
      <c r="R1520">
        <f t="shared" si="99"/>
        <v>2014</v>
      </c>
    </row>
    <row r="1521" spans="1:18" ht="43.2" hidden="1" x14ac:dyDescent="0.55000000000000004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96"/>
        <v>41782.741701388892</v>
      </c>
      <c r="P1521" t="str">
        <f t="shared" si="97"/>
        <v>photography</v>
      </c>
      <c r="Q1521" t="str">
        <f t="shared" si="98"/>
        <v>photobooks</v>
      </c>
      <c r="R1521">
        <f t="shared" si="99"/>
        <v>2014</v>
      </c>
    </row>
    <row r="1522" spans="1:18" ht="28.8" hidden="1" x14ac:dyDescent="0.55000000000000004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96"/>
        <v>41955.857789351852</v>
      </c>
      <c r="P1522" t="str">
        <f t="shared" si="97"/>
        <v>photography</v>
      </c>
      <c r="Q1522" t="str">
        <f t="shared" si="98"/>
        <v>photobooks</v>
      </c>
      <c r="R1522">
        <f t="shared" si="99"/>
        <v>2014</v>
      </c>
    </row>
    <row r="1523" spans="1:18" ht="43.2" hidden="1" x14ac:dyDescent="0.55000000000000004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96"/>
        <v>42493.167719907404</v>
      </c>
      <c r="P1523" t="str">
        <f t="shared" si="97"/>
        <v>photography</v>
      </c>
      <c r="Q1523" t="str">
        <f t="shared" si="98"/>
        <v>photobooks</v>
      </c>
      <c r="R1523">
        <f t="shared" si="99"/>
        <v>2016</v>
      </c>
    </row>
    <row r="1524" spans="1:18" ht="43.2" hidden="1" x14ac:dyDescent="0.55000000000000004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96"/>
        <v>41899.830312500002</v>
      </c>
      <c r="P1524" t="str">
        <f t="shared" si="97"/>
        <v>photography</v>
      </c>
      <c r="Q1524" t="str">
        <f t="shared" si="98"/>
        <v>photobooks</v>
      </c>
      <c r="R1524">
        <f t="shared" si="99"/>
        <v>2014</v>
      </c>
    </row>
    <row r="1525" spans="1:18" ht="43.2" hidden="1" x14ac:dyDescent="0.55000000000000004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96"/>
        <v>41964.751342592594</v>
      </c>
      <c r="P1525" t="str">
        <f t="shared" si="97"/>
        <v>photography</v>
      </c>
      <c r="Q1525" t="str">
        <f t="shared" si="98"/>
        <v>photobooks</v>
      </c>
      <c r="R1525">
        <f t="shared" si="99"/>
        <v>2014</v>
      </c>
    </row>
    <row r="1526" spans="1:18" ht="43.2" hidden="1" x14ac:dyDescent="0.55000000000000004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96"/>
        <v>42756.501041666663</v>
      </c>
      <c r="P1526" t="str">
        <f t="shared" si="97"/>
        <v>photography</v>
      </c>
      <c r="Q1526" t="str">
        <f t="shared" si="98"/>
        <v>photobooks</v>
      </c>
      <c r="R1526">
        <f t="shared" si="99"/>
        <v>2017</v>
      </c>
    </row>
    <row r="1527" spans="1:18" ht="43.2" hidden="1" x14ac:dyDescent="0.55000000000000004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96"/>
        <v>42570.702986111108</v>
      </c>
      <c r="P1527" t="str">
        <f t="shared" si="97"/>
        <v>photography</v>
      </c>
      <c r="Q1527" t="str">
        <f t="shared" si="98"/>
        <v>photobooks</v>
      </c>
      <c r="R1527">
        <f t="shared" si="99"/>
        <v>2016</v>
      </c>
    </row>
    <row r="1528" spans="1:18" ht="43.2" hidden="1" x14ac:dyDescent="0.55000000000000004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96"/>
        <v>42339.276006944448</v>
      </c>
      <c r="P1528" t="str">
        <f t="shared" si="97"/>
        <v>photography</v>
      </c>
      <c r="Q1528" t="str">
        <f t="shared" si="98"/>
        <v>photobooks</v>
      </c>
      <c r="R1528">
        <f t="shared" si="99"/>
        <v>2015</v>
      </c>
    </row>
    <row r="1529" spans="1:18" ht="43.2" hidden="1" x14ac:dyDescent="0.55000000000000004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96"/>
        <v>42780.600532407407</v>
      </c>
      <c r="P1529" t="str">
        <f t="shared" si="97"/>
        <v>photography</v>
      </c>
      <c r="Q1529" t="str">
        <f t="shared" si="98"/>
        <v>photobooks</v>
      </c>
      <c r="R1529">
        <f t="shared" si="99"/>
        <v>2017</v>
      </c>
    </row>
    <row r="1530" spans="1:18" ht="28.8" hidden="1" x14ac:dyDescent="0.55000000000000004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96"/>
        <v>42736.732893518521</v>
      </c>
      <c r="P1530" t="str">
        <f t="shared" si="97"/>
        <v>photography</v>
      </c>
      <c r="Q1530" t="str">
        <f t="shared" si="98"/>
        <v>photobooks</v>
      </c>
      <c r="R1530">
        <f t="shared" si="99"/>
        <v>2017</v>
      </c>
    </row>
    <row r="1531" spans="1:18" ht="28.8" hidden="1" x14ac:dyDescent="0.55000000000000004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96"/>
        <v>42052.628703703704</v>
      </c>
      <c r="P1531" t="str">
        <f t="shared" si="97"/>
        <v>photography</v>
      </c>
      <c r="Q1531" t="str">
        <f t="shared" si="98"/>
        <v>photobooks</v>
      </c>
      <c r="R1531">
        <f t="shared" si="99"/>
        <v>2015</v>
      </c>
    </row>
    <row r="1532" spans="1:18" ht="43.2" hidden="1" x14ac:dyDescent="0.55000000000000004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96"/>
        <v>42275.767303240747</v>
      </c>
      <c r="P1532" t="str">
        <f t="shared" si="97"/>
        <v>photography</v>
      </c>
      <c r="Q1532" t="str">
        <f t="shared" si="98"/>
        <v>photobooks</v>
      </c>
      <c r="R1532">
        <f t="shared" si="99"/>
        <v>2015</v>
      </c>
    </row>
    <row r="1533" spans="1:18" ht="43.2" hidden="1" x14ac:dyDescent="0.55000000000000004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96"/>
        <v>41941.802384259259</v>
      </c>
      <c r="P1533" t="str">
        <f t="shared" si="97"/>
        <v>photography</v>
      </c>
      <c r="Q1533" t="str">
        <f t="shared" si="98"/>
        <v>photobooks</v>
      </c>
      <c r="R1533">
        <f t="shared" si="99"/>
        <v>2014</v>
      </c>
    </row>
    <row r="1534" spans="1:18" ht="43.2" hidden="1" x14ac:dyDescent="0.55000000000000004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96"/>
        <v>42391.475289351853</v>
      </c>
      <c r="P1534" t="str">
        <f t="shared" si="97"/>
        <v>photography</v>
      </c>
      <c r="Q1534" t="str">
        <f t="shared" si="98"/>
        <v>photobooks</v>
      </c>
      <c r="R1534">
        <f t="shared" si="99"/>
        <v>2016</v>
      </c>
    </row>
    <row r="1535" spans="1:18" ht="28.8" hidden="1" x14ac:dyDescent="0.55000000000000004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96"/>
        <v>42443.00204861111</v>
      </c>
      <c r="P1535" t="str">
        <f t="shared" si="97"/>
        <v>photography</v>
      </c>
      <c r="Q1535" t="str">
        <f t="shared" si="98"/>
        <v>photobooks</v>
      </c>
      <c r="R1535">
        <f t="shared" si="99"/>
        <v>2016</v>
      </c>
    </row>
    <row r="1536" spans="1:18" ht="43.2" hidden="1" x14ac:dyDescent="0.55000000000000004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96"/>
        <v>42221.67432870371</v>
      </c>
      <c r="P1536" t="str">
        <f t="shared" si="97"/>
        <v>photography</v>
      </c>
      <c r="Q1536" t="str">
        <f t="shared" si="98"/>
        <v>photobooks</v>
      </c>
      <c r="R1536">
        <f t="shared" si="99"/>
        <v>2015</v>
      </c>
    </row>
    <row r="1537" spans="1:18" ht="43.2" hidden="1" x14ac:dyDescent="0.55000000000000004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96"/>
        <v>42484.829062500001</v>
      </c>
      <c r="P1537" t="str">
        <f t="shared" si="97"/>
        <v>photography</v>
      </c>
      <c r="Q1537" t="str">
        <f t="shared" si="98"/>
        <v>photobooks</v>
      </c>
      <c r="R1537">
        <f t="shared" si="99"/>
        <v>2016</v>
      </c>
    </row>
    <row r="1538" spans="1:18" ht="43.2" hidden="1" x14ac:dyDescent="0.55000000000000004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si="96"/>
        <v>42213.802199074074</v>
      </c>
      <c r="P1538" t="str">
        <f t="shared" si="97"/>
        <v>photography</v>
      </c>
      <c r="Q1538" t="str">
        <f t="shared" si="98"/>
        <v>photobooks</v>
      </c>
      <c r="R1538">
        <f t="shared" si="99"/>
        <v>2015</v>
      </c>
    </row>
    <row r="1539" spans="1:18" ht="43.2" hidden="1" x14ac:dyDescent="0.55000000000000004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si="96"/>
        <v>42552.315127314811</v>
      </c>
      <c r="P1539" t="str">
        <f t="shared" si="97"/>
        <v>photography</v>
      </c>
      <c r="Q1539" t="str">
        <f t="shared" si="98"/>
        <v>photobooks</v>
      </c>
      <c r="R1539">
        <f t="shared" si="99"/>
        <v>2016</v>
      </c>
    </row>
    <row r="1540" spans="1:18" ht="43.2" hidden="1" x14ac:dyDescent="0.55000000000000004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96"/>
        <v>41981.782060185185</v>
      </c>
      <c r="P1540" t="str">
        <f t="shared" si="97"/>
        <v>photography</v>
      </c>
      <c r="Q1540" t="str">
        <f t="shared" si="98"/>
        <v>photobooks</v>
      </c>
      <c r="R1540">
        <f t="shared" si="99"/>
        <v>2014</v>
      </c>
    </row>
    <row r="1541" spans="1:18" ht="43.2" hidden="1" x14ac:dyDescent="0.55000000000000004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96"/>
        <v>42705.919201388882</v>
      </c>
      <c r="P1541" t="str">
        <f t="shared" si="97"/>
        <v>photography</v>
      </c>
      <c r="Q1541" t="str">
        <f t="shared" si="98"/>
        <v>photobooks</v>
      </c>
      <c r="R1541">
        <f t="shared" si="99"/>
        <v>2016</v>
      </c>
    </row>
    <row r="1542" spans="1:18" ht="43.2" hidden="1" x14ac:dyDescent="0.55000000000000004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96"/>
        <v>41939.00712962963</v>
      </c>
      <c r="P1542" t="str">
        <f t="shared" si="97"/>
        <v>photography</v>
      </c>
      <c r="Q1542" t="str">
        <f t="shared" si="98"/>
        <v>photobooks</v>
      </c>
      <c r="R1542">
        <f t="shared" si="99"/>
        <v>2014</v>
      </c>
    </row>
    <row r="1543" spans="1:18" ht="43.2" hidden="1" x14ac:dyDescent="0.55000000000000004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96"/>
        <v>41974.712245370371</v>
      </c>
      <c r="P1543" t="str">
        <f t="shared" si="97"/>
        <v>photography</v>
      </c>
      <c r="Q1543" t="str">
        <f t="shared" si="98"/>
        <v>nature</v>
      </c>
      <c r="R1543">
        <f t="shared" si="99"/>
        <v>2014</v>
      </c>
    </row>
    <row r="1544" spans="1:18" ht="43.2" hidden="1" x14ac:dyDescent="0.55000000000000004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96"/>
        <v>42170.996527777781</v>
      </c>
      <c r="P1544" t="str">
        <f t="shared" si="97"/>
        <v>photography</v>
      </c>
      <c r="Q1544" t="str">
        <f t="shared" si="98"/>
        <v>nature</v>
      </c>
      <c r="R1544">
        <f t="shared" si="99"/>
        <v>2015</v>
      </c>
    </row>
    <row r="1545" spans="1:18" ht="43.2" hidden="1" x14ac:dyDescent="0.55000000000000004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96"/>
        <v>41935.509652777779</v>
      </c>
      <c r="P1545" t="str">
        <f t="shared" si="97"/>
        <v>photography</v>
      </c>
      <c r="Q1545" t="str">
        <f t="shared" si="98"/>
        <v>nature</v>
      </c>
      <c r="R1545">
        <f t="shared" si="99"/>
        <v>2014</v>
      </c>
    </row>
    <row r="1546" spans="1:18" ht="43.2" hidden="1" x14ac:dyDescent="0.55000000000000004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ref="O1546:O1609" si="100">(((J1546/60)/60)/24)+DATE(1970,1,1)</f>
        <v>42053.051203703704</v>
      </c>
      <c r="P1546" t="str">
        <f t="shared" ref="P1546:P1609" si="101">LEFT(N1546,SEARCH("/",N1546)-1)</f>
        <v>photography</v>
      </c>
      <c r="Q1546" t="str">
        <f t="shared" ref="Q1546:Q1609" si="102">RIGHT(N1546,LEN(N1546)-SEARCH("/",N1546))</f>
        <v>nature</v>
      </c>
      <c r="R1546">
        <f t="shared" ref="R1546:R1609" si="103">YEAR(O1546)</f>
        <v>2015</v>
      </c>
    </row>
    <row r="1547" spans="1:18" ht="43.2" hidden="1" x14ac:dyDescent="0.55000000000000004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100"/>
        <v>42031.884652777779</v>
      </c>
      <c r="P1547" t="str">
        <f t="shared" si="101"/>
        <v>photography</v>
      </c>
      <c r="Q1547" t="str">
        <f t="shared" si="102"/>
        <v>nature</v>
      </c>
      <c r="R1547">
        <f t="shared" si="103"/>
        <v>2015</v>
      </c>
    </row>
    <row r="1548" spans="1:18" ht="43.2" hidden="1" x14ac:dyDescent="0.55000000000000004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100"/>
        <v>41839.212951388887</v>
      </c>
      <c r="P1548" t="str">
        <f t="shared" si="101"/>
        <v>photography</v>
      </c>
      <c r="Q1548" t="str">
        <f t="shared" si="102"/>
        <v>nature</v>
      </c>
      <c r="R1548">
        <f t="shared" si="103"/>
        <v>2014</v>
      </c>
    </row>
    <row r="1549" spans="1:18" ht="43.2" hidden="1" x14ac:dyDescent="0.55000000000000004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100"/>
        <v>42782.426875000005</v>
      </c>
      <c r="P1549" t="str">
        <f t="shared" si="101"/>
        <v>photography</v>
      </c>
      <c r="Q1549" t="str">
        <f t="shared" si="102"/>
        <v>nature</v>
      </c>
      <c r="R1549">
        <f t="shared" si="103"/>
        <v>2017</v>
      </c>
    </row>
    <row r="1550" spans="1:18" ht="28.8" hidden="1" x14ac:dyDescent="0.55000000000000004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100"/>
        <v>42286.88217592593</v>
      </c>
      <c r="P1550" t="str">
        <f t="shared" si="101"/>
        <v>photography</v>
      </c>
      <c r="Q1550" t="str">
        <f t="shared" si="102"/>
        <v>nature</v>
      </c>
      <c r="R1550">
        <f t="shared" si="103"/>
        <v>2015</v>
      </c>
    </row>
    <row r="1551" spans="1:18" ht="43.2" hidden="1" x14ac:dyDescent="0.55000000000000004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100"/>
        <v>42281.136099537034</v>
      </c>
      <c r="P1551" t="str">
        <f t="shared" si="101"/>
        <v>photography</v>
      </c>
      <c r="Q1551" t="str">
        <f t="shared" si="102"/>
        <v>nature</v>
      </c>
      <c r="R1551">
        <f t="shared" si="103"/>
        <v>2015</v>
      </c>
    </row>
    <row r="1552" spans="1:18" ht="43.2" hidden="1" x14ac:dyDescent="0.55000000000000004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100"/>
        <v>42472.449467592596</v>
      </c>
      <c r="P1552" t="str">
        <f t="shared" si="101"/>
        <v>photography</v>
      </c>
      <c r="Q1552" t="str">
        <f t="shared" si="102"/>
        <v>nature</v>
      </c>
      <c r="R1552">
        <f t="shared" si="103"/>
        <v>2016</v>
      </c>
    </row>
    <row r="1553" spans="1:18" ht="43.2" hidden="1" x14ac:dyDescent="0.55000000000000004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100"/>
        <v>42121.824525462958</v>
      </c>
      <c r="P1553" t="str">
        <f t="shared" si="101"/>
        <v>photography</v>
      </c>
      <c r="Q1553" t="str">
        <f t="shared" si="102"/>
        <v>nature</v>
      </c>
      <c r="R1553">
        <f t="shared" si="103"/>
        <v>2015</v>
      </c>
    </row>
    <row r="1554" spans="1:18" ht="43.2" hidden="1" x14ac:dyDescent="0.55000000000000004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100"/>
        <v>41892.688750000001</v>
      </c>
      <c r="P1554" t="str">
        <f t="shared" si="101"/>
        <v>photography</v>
      </c>
      <c r="Q1554" t="str">
        <f t="shared" si="102"/>
        <v>nature</v>
      </c>
      <c r="R1554">
        <f t="shared" si="103"/>
        <v>2014</v>
      </c>
    </row>
    <row r="1555" spans="1:18" ht="43.2" hidden="1" x14ac:dyDescent="0.55000000000000004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100"/>
        <v>42219.282951388886</v>
      </c>
      <c r="P1555" t="str">
        <f t="shared" si="101"/>
        <v>photography</v>
      </c>
      <c r="Q1555" t="str">
        <f t="shared" si="102"/>
        <v>nature</v>
      </c>
      <c r="R1555">
        <f t="shared" si="103"/>
        <v>2015</v>
      </c>
    </row>
    <row r="1556" spans="1:18" ht="57.6" hidden="1" x14ac:dyDescent="0.55000000000000004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100"/>
        <v>42188.252199074079</v>
      </c>
      <c r="P1556" t="str">
        <f t="shared" si="101"/>
        <v>photography</v>
      </c>
      <c r="Q1556" t="str">
        <f t="shared" si="102"/>
        <v>nature</v>
      </c>
      <c r="R1556">
        <f t="shared" si="103"/>
        <v>2015</v>
      </c>
    </row>
    <row r="1557" spans="1:18" ht="43.2" hidden="1" x14ac:dyDescent="0.55000000000000004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100"/>
        <v>42241.613796296297</v>
      </c>
      <c r="P1557" t="str">
        <f t="shared" si="101"/>
        <v>photography</v>
      </c>
      <c r="Q1557" t="str">
        <f t="shared" si="102"/>
        <v>nature</v>
      </c>
      <c r="R1557">
        <f t="shared" si="103"/>
        <v>2015</v>
      </c>
    </row>
    <row r="1558" spans="1:18" ht="43.2" hidden="1" x14ac:dyDescent="0.55000000000000004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100"/>
        <v>42525.153055555551</v>
      </c>
      <c r="P1558" t="str">
        <f t="shared" si="101"/>
        <v>photography</v>
      </c>
      <c r="Q1558" t="str">
        <f t="shared" si="102"/>
        <v>nature</v>
      </c>
      <c r="R1558">
        <f t="shared" si="103"/>
        <v>2016</v>
      </c>
    </row>
    <row r="1559" spans="1:18" ht="43.2" hidden="1" x14ac:dyDescent="0.55000000000000004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100"/>
        <v>41871.65315972222</v>
      </c>
      <c r="P1559" t="str">
        <f t="shared" si="101"/>
        <v>photography</v>
      </c>
      <c r="Q1559" t="str">
        <f t="shared" si="102"/>
        <v>nature</v>
      </c>
      <c r="R1559">
        <f t="shared" si="103"/>
        <v>2014</v>
      </c>
    </row>
    <row r="1560" spans="1:18" ht="28.8" hidden="1" x14ac:dyDescent="0.55000000000000004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100"/>
        <v>42185.397673611107</v>
      </c>
      <c r="P1560" t="str">
        <f t="shared" si="101"/>
        <v>photography</v>
      </c>
      <c r="Q1560" t="str">
        <f t="shared" si="102"/>
        <v>nature</v>
      </c>
      <c r="R1560">
        <f t="shared" si="103"/>
        <v>2015</v>
      </c>
    </row>
    <row r="1561" spans="1:18" ht="28.8" hidden="1" x14ac:dyDescent="0.55000000000000004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100"/>
        <v>42108.05322916666</v>
      </c>
      <c r="P1561" t="str">
        <f t="shared" si="101"/>
        <v>photography</v>
      </c>
      <c r="Q1561" t="str">
        <f t="shared" si="102"/>
        <v>nature</v>
      </c>
      <c r="R1561">
        <f t="shared" si="103"/>
        <v>2015</v>
      </c>
    </row>
    <row r="1562" spans="1:18" ht="43.2" hidden="1" x14ac:dyDescent="0.55000000000000004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100"/>
        <v>41936.020752314813</v>
      </c>
      <c r="P1562" t="str">
        <f t="shared" si="101"/>
        <v>photography</v>
      </c>
      <c r="Q1562" t="str">
        <f t="shared" si="102"/>
        <v>nature</v>
      </c>
      <c r="R1562">
        <f t="shared" si="103"/>
        <v>2014</v>
      </c>
    </row>
    <row r="1563" spans="1:18" ht="43.2" hidden="1" x14ac:dyDescent="0.55000000000000004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100"/>
        <v>41555.041701388887</v>
      </c>
      <c r="P1563" t="str">
        <f t="shared" si="101"/>
        <v>publishing</v>
      </c>
      <c r="Q1563" t="str">
        <f t="shared" si="102"/>
        <v>art books</v>
      </c>
      <c r="R1563">
        <f t="shared" si="103"/>
        <v>2013</v>
      </c>
    </row>
    <row r="1564" spans="1:18" ht="43.2" hidden="1" x14ac:dyDescent="0.55000000000000004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100"/>
        <v>40079.566157407404</v>
      </c>
      <c r="P1564" t="str">
        <f t="shared" si="101"/>
        <v>publishing</v>
      </c>
      <c r="Q1564" t="str">
        <f t="shared" si="102"/>
        <v>art books</v>
      </c>
      <c r="R1564">
        <f t="shared" si="103"/>
        <v>2009</v>
      </c>
    </row>
    <row r="1565" spans="1:18" ht="43.2" hidden="1" x14ac:dyDescent="0.55000000000000004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100"/>
        <v>41652.742488425924</v>
      </c>
      <c r="P1565" t="str">
        <f t="shared" si="101"/>
        <v>publishing</v>
      </c>
      <c r="Q1565" t="str">
        <f t="shared" si="102"/>
        <v>art books</v>
      </c>
      <c r="R1565">
        <f t="shared" si="103"/>
        <v>2014</v>
      </c>
    </row>
    <row r="1566" spans="1:18" ht="43.2" hidden="1" x14ac:dyDescent="0.55000000000000004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100"/>
        <v>42121.367002314815</v>
      </c>
      <c r="P1566" t="str">
        <f t="shared" si="101"/>
        <v>publishing</v>
      </c>
      <c r="Q1566" t="str">
        <f t="shared" si="102"/>
        <v>art books</v>
      </c>
      <c r="R1566">
        <f t="shared" si="103"/>
        <v>2015</v>
      </c>
    </row>
    <row r="1567" spans="1:18" ht="43.2" hidden="1" x14ac:dyDescent="0.55000000000000004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100"/>
        <v>40672.729872685188</v>
      </c>
      <c r="P1567" t="str">
        <f t="shared" si="101"/>
        <v>publishing</v>
      </c>
      <c r="Q1567" t="str">
        <f t="shared" si="102"/>
        <v>art books</v>
      </c>
      <c r="R1567">
        <f t="shared" si="103"/>
        <v>2011</v>
      </c>
    </row>
    <row r="1568" spans="1:18" ht="43.2" hidden="1" x14ac:dyDescent="0.55000000000000004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100"/>
        <v>42549.916712962964</v>
      </c>
      <c r="P1568" t="str">
        <f t="shared" si="101"/>
        <v>publishing</v>
      </c>
      <c r="Q1568" t="str">
        <f t="shared" si="102"/>
        <v>art books</v>
      </c>
      <c r="R1568">
        <f t="shared" si="103"/>
        <v>2016</v>
      </c>
    </row>
    <row r="1569" spans="1:18" ht="43.2" hidden="1" x14ac:dyDescent="0.55000000000000004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100"/>
        <v>41671.936863425923</v>
      </c>
      <c r="P1569" t="str">
        <f t="shared" si="101"/>
        <v>publishing</v>
      </c>
      <c r="Q1569" t="str">
        <f t="shared" si="102"/>
        <v>art books</v>
      </c>
      <c r="R1569">
        <f t="shared" si="103"/>
        <v>2014</v>
      </c>
    </row>
    <row r="1570" spans="1:18" ht="43.2" hidden="1" x14ac:dyDescent="0.55000000000000004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100"/>
        <v>41962.062326388885</v>
      </c>
      <c r="P1570" t="str">
        <f t="shared" si="101"/>
        <v>publishing</v>
      </c>
      <c r="Q1570" t="str">
        <f t="shared" si="102"/>
        <v>art books</v>
      </c>
      <c r="R1570">
        <f t="shared" si="103"/>
        <v>2014</v>
      </c>
    </row>
    <row r="1571" spans="1:18" hidden="1" x14ac:dyDescent="0.55000000000000004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100"/>
        <v>41389.679560185185</v>
      </c>
      <c r="P1571" t="str">
        <f t="shared" si="101"/>
        <v>publishing</v>
      </c>
      <c r="Q1571" t="str">
        <f t="shared" si="102"/>
        <v>art books</v>
      </c>
      <c r="R1571">
        <f t="shared" si="103"/>
        <v>2013</v>
      </c>
    </row>
    <row r="1572" spans="1:18" ht="28.8" hidden="1" x14ac:dyDescent="0.55000000000000004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100"/>
        <v>42438.813449074078</v>
      </c>
      <c r="P1572" t="str">
        <f t="shared" si="101"/>
        <v>publishing</v>
      </c>
      <c r="Q1572" t="str">
        <f t="shared" si="102"/>
        <v>art books</v>
      </c>
      <c r="R1572">
        <f t="shared" si="103"/>
        <v>2016</v>
      </c>
    </row>
    <row r="1573" spans="1:18" ht="43.2" hidden="1" x14ac:dyDescent="0.55000000000000004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100"/>
        <v>42144.769479166673</v>
      </c>
      <c r="P1573" t="str">
        <f t="shared" si="101"/>
        <v>publishing</v>
      </c>
      <c r="Q1573" t="str">
        <f t="shared" si="102"/>
        <v>art books</v>
      </c>
      <c r="R1573">
        <f t="shared" si="103"/>
        <v>2015</v>
      </c>
    </row>
    <row r="1574" spans="1:18" ht="43.2" hidden="1" x14ac:dyDescent="0.55000000000000004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100"/>
        <v>42404.033090277779</v>
      </c>
      <c r="P1574" t="str">
        <f t="shared" si="101"/>
        <v>publishing</v>
      </c>
      <c r="Q1574" t="str">
        <f t="shared" si="102"/>
        <v>art books</v>
      </c>
      <c r="R1574">
        <f t="shared" si="103"/>
        <v>2016</v>
      </c>
    </row>
    <row r="1575" spans="1:18" ht="43.2" hidden="1" x14ac:dyDescent="0.55000000000000004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100"/>
        <v>42786.000023148154</v>
      </c>
      <c r="P1575" t="str">
        <f t="shared" si="101"/>
        <v>publishing</v>
      </c>
      <c r="Q1575" t="str">
        <f t="shared" si="102"/>
        <v>art books</v>
      </c>
      <c r="R1575">
        <f t="shared" si="103"/>
        <v>2017</v>
      </c>
    </row>
    <row r="1576" spans="1:18" ht="43.2" hidden="1" x14ac:dyDescent="0.55000000000000004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100"/>
        <v>42017.927418981482</v>
      </c>
      <c r="P1576" t="str">
        <f t="shared" si="101"/>
        <v>publishing</v>
      </c>
      <c r="Q1576" t="str">
        <f t="shared" si="102"/>
        <v>art books</v>
      </c>
      <c r="R1576">
        <f t="shared" si="103"/>
        <v>2015</v>
      </c>
    </row>
    <row r="1577" spans="1:18" ht="43.2" hidden="1" x14ac:dyDescent="0.55000000000000004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100"/>
        <v>41799.524259259262</v>
      </c>
      <c r="P1577" t="str">
        <f t="shared" si="101"/>
        <v>publishing</v>
      </c>
      <c r="Q1577" t="str">
        <f t="shared" si="102"/>
        <v>art books</v>
      </c>
      <c r="R1577">
        <f t="shared" si="103"/>
        <v>2014</v>
      </c>
    </row>
    <row r="1578" spans="1:18" ht="28.8" hidden="1" x14ac:dyDescent="0.55000000000000004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100"/>
        <v>42140.879259259258</v>
      </c>
      <c r="P1578" t="str">
        <f t="shared" si="101"/>
        <v>publishing</v>
      </c>
      <c r="Q1578" t="str">
        <f t="shared" si="102"/>
        <v>art books</v>
      </c>
      <c r="R1578">
        <f t="shared" si="103"/>
        <v>2015</v>
      </c>
    </row>
    <row r="1579" spans="1:18" ht="43.2" hidden="1" x14ac:dyDescent="0.55000000000000004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100"/>
        <v>41054.847777777781</v>
      </c>
      <c r="P1579" t="str">
        <f t="shared" si="101"/>
        <v>publishing</v>
      </c>
      <c r="Q1579" t="str">
        <f t="shared" si="102"/>
        <v>art books</v>
      </c>
      <c r="R1579">
        <f t="shared" si="103"/>
        <v>2012</v>
      </c>
    </row>
    <row r="1580" spans="1:18" ht="57.6" hidden="1" x14ac:dyDescent="0.55000000000000004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100"/>
        <v>40399.065868055557</v>
      </c>
      <c r="P1580" t="str">
        <f t="shared" si="101"/>
        <v>publishing</v>
      </c>
      <c r="Q1580" t="str">
        <f t="shared" si="102"/>
        <v>art books</v>
      </c>
      <c r="R1580">
        <f t="shared" si="103"/>
        <v>2010</v>
      </c>
    </row>
    <row r="1581" spans="1:18" ht="28.8" hidden="1" x14ac:dyDescent="0.55000000000000004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100"/>
        <v>41481.996423611112</v>
      </c>
      <c r="P1581" t="str">
        <f t="shared" si="101"/>
        <v>publishing</v>
      </c>
      <c r="Q1581" t="str">
        <f t="shared" si="102"/>
        <v>art books</v>
      </c>
      <c r="R1581">
        <f t="shared" si="103"/>
        <v>2013</v>
      </c>
    </row>
    <row r="1582" spans="1:18" ht="43.2" hidden="1" x14ac:dyDescent="0.55000000000000004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100"/>
        <v>40990.050069444449</v>
      </c>
      <c r="P1582" t="str">
        <f t="shared" si="101"/>
        <v>publishing</v>
      </c>
      <c r="Q1582" t="str">
        <f t="shared" si="102"/>
        <v>art books</v>
      </c>
      <c r="R1582">
        <f t="shared" si="103"/>
        <v>2012</v>
      </c>
    </row>
    <row r="1583" spans="1:18" ht="43.2" hidden="1" x14ac:dyDescent="0.55000000000000004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100"/>
        <v>42325.448958333334</v>
      </c>
      <c r="P1583" t="str">
        <f t="shared" si="101"/>
        <v>photography</v>
      </c>
      <c r="Q1583" t="str">
        <f t="shared" si="102"/>
        <v>places</v>
      </c>
      <c r="R1583">
        <f t="shared" si="103"/>
        <v>2015</v>
      </c>
    </row>
    <row r="1584" spans="1:18" ht="28.8" hidden="1" x14ac:dyDescent="0.55000000000000004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100"/>
        <v>42246.789965277778</v>
      </c>
      <c r="P1584" t="str">
        <f t="shared" si="101"/>
        <v>photography</v>
      </c>
      <c r="Q1584" t="str">
        <f t="shared" si="102"/>
        <v>places</v>
      </c>
      <c r="R1584">
        <f t="shared" si="103"/>
        <v>2015</v>
      </c>
    </row>
    <row r="1585" spans="1:18" ht="43.2" hidden="1" x14ac:dyDescent="0.55000000000000004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100"/>
        <v>41877.904988425929</v>
      </c>
      <c r="P1585" t="str">
        <f t="shared" si="101"/>
        <v>photography</v>
      </c>
      <c r="Q1585" t="str">
        <f t="shared" si="102"/>
        <v>places</v>
      </c>
      <c r="R1585">
        <f t="shared" si="103"/>
        <v>2014</v>
      </c>
    </row>
    <row r="1586" spans="1:18" ht="43.2" hidden="1" x14ac:dyDescent="0.55000000000000004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100"/>
        <v>41779.649317129632</v>
      </c>
      <c r="P1586" t="str">
        <f t="shared" si="101"/>
        <v>photography</v>
      </c>
      <c r="Q1586" t="str">
        <f t="shared" si="102"/>
        <v>places</v>
      </c>
      <c r="R1586">
        <f t="shared" si="103"/>
        <v>2014</v>
      </c>
    </row>
    <row r="1587" spans="1:18" ht="43.2" hidden="1" x14ac:dyDescent="0.55000000000000004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100"/>
        <v>42707.895462962959</v>
      </c>
      <c r="P1587" t="str">
        <f t="shared" si="101"/>
        <v>photography</v>
      </c>
      <c r="Q1587" t="str">
        <f t="shared" si="102"/>
        <v>places</v>
      </c>
      <c r="R1587">
        <f t="shared" si="103"/>
        <v>2016</v>
      </c>
    </row>
    <row r="1588" spans="1:18" ht="28.8" hidden="1" x14ac:dyDescent="0.55000000000000004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100"/>
        <v>42069.104421296302</v>
      </c>
      <c r="P1588" t="str">
        <f t="shared" si="101"/>
        <v>photography</v>
      </c>
      <c r="Q1588" t="str">
        <f t="shared" si="102"/>
        <v>places</v>
      </c>
      <c r="R1588">
        <f t="shared" si="103"/>
        <v>2015</v>
      </c>
    </row>
    <row r="1589" spans="1:18" ht="43.2" hidden="1" x14ac:dyDescent="0.55000000000000004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100"/>
        <v>41956.950983796298</v>
      </c>
      <c r="P1589" t="str">
        <f t="shared" si="101"/>
        <v>photography</v>
      </c>
      <c r="Q1589" t="str">
        <f t="shared" si="102"/>
        <v>places</v>
      </c>
      <c r="R1589">
        <f t="shared" si="103"/>
        <v>2014</v>
      </c>
    </row>
    <row r="1590" spans="1:18" ht="28.8" hidden="1" x14ac:dyDescent="0.55000000000000004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100"/>
        <v>42005.24998842593</v>
      </c>
      <c r="P1590" t="str">
        <f t="shared" si="101"/>
        <v>photography</v>
      </c>
      <c r="Q1590" t="str">
        <f t="shared" si="102"/>
        <v>places</v>
      </c>
      <c r="R1590">
        <f t="shared" si="103"/>
        <v>2015</v>
      </c>
    </row>
    <row r="1591" spans="1:18" ht="43.2" hidden="1" x14ac:dyDescent="0.55000000000000004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100"/>
        <v>42256.984791666662</v>
      </c>
      <c r="P1591" t="str">
        <f t="shared" si="101"/>
        <v>photography</v>
      </c>
      <c r="Q1591" t="str">
        <f t="shared" si="102"/>
        <v>places</v>
      </c>
      <c r="R1591">
        <f t="shared" si="103"/>
        <v>2015</v>
      </c>
    </row>
    <row r="1592" spans="1:18" hidden="1" x14ac:dyDescent="0.55000000000000004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100"/>
        <v>42240.857222222221</v>
      </c>
      <c r="P1592" t="str">
        <f t="shared" si="101"/>
        <v>photography</v>
      </c>
      <c r="Q1592" t="str">
        <f t="shared" si="102"/>
        <v>places</v>
      </c>
      <c r="R1592">
        <f t="shared" si="103"/>
        <v>2015</v>
      </c>
    </row>
    <row r="1593" spans="1:18" ht="43.2" hidden="1" x14ac:dyDescent="0.55000000000000004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100"/>
        <v>42433.726168981477</v>
      </c>
      <c r="P1593" t="str">
        <f t="shared" si="101"/>
        <v>photography</v>
      </c>
      <c r="Q1593" t="str">
        <f t="shared" si="102"/>
        <v>places</v>
      </c>
      <c r="R1593">
        <f t="shared" si="103"/>
        <v>2016</v>
      </c>
    </row>
    <row r="1594" spans="1:18" ht="28.8" hidden="1" x14ac:dyDescent="0.55000000000000004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100"/>
        <v>42046.072743055556</v>
      </c>
      <c r="P1594" t="str">
        <f t="shared" si="101"/>
        <v>photography</v>
      </c>
      <c r="Q1594" t="str">
        <f t="shared" si="102"/>
        <v>places</v>
      </c>
      <c r="R1594">
        <f t="shared" si="103"/>
        <v>2015</v>
      </c>
    </row>
    <row r="1595" spans="1:18" ht="28.8" hidden="1" x14ac:dyDescent="0.55000000000000004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100"/>
        <v>42033.845543981486</v>
      </c>
      <c r="P1595" t="str">
        <f t="shared" si="101"/>
        <v>photography</v>
      </c>
      <c r="Q1595" t="str">
        <f t="shared" si="102"/>
        <v>places</v>
      </c>
      <c r="R1595">
        <f t="shared" si="103"/>
        <v>2015</v>
      </c>
    </row>
    <row r="1596" spans="1:18" ht="28.8" hidden="1" x14ac:dyDescent="0.55000000000000004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100"/>
        <v>42445.712754629625</v>
      </c>
      <c r="P1596" t="str">
        <f t="shared" si="101"/>
        <v>photography</v>
      </c>
      <c r="Q1596" t="str">
        <f t="shared" si="102"/>
        <v>places</v>
      </c>
      <c r="R1596">
        <f t="shared" si="103"/>
        <v>2016</v>
      </c>
    </row>
    <row r="1597" spans="1:18" ht="43.2" hidden="1" x14ac:dyDescent="0.55000000000000004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100"/>
        <v>41780.050092592595</v>
      </c>
      <c r="P1597" t="str">
        <f t="shared" si="101"/>
        <v>photography</v>
      </c>
      <c r="Q1597" t="str">
        <f t="shared" si="102"/>
        <v>places</v>
      </c>
      <c r="R1597">
        <f t="shared" si="103"/>
        <v>2014</v>
      </c>
    </row>
    <row r="1598" spans="1:18" ht="28.8" hidden="1" x14ac:dyDescent="0.55000000000000004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100"/>
        <v>41941.430196759262</v>
      </c>
      <c r="P1598" t="str">
        <f t="shared" si="101"/>
        <v>photography</v>
      </c>
      <c r="Q1598" t="str">
        <f t="shared" si="102"/>
        <v>places</v>
      </c>
      <c r="R1598">
        <f t="shared" si="103"/>
        <v>2014</v>
      </c>
    </row>
    <row r="1599" spans="1:18" ht="43.2" hidden="1" x14ac:dyDescent="0.55000000000000004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100"/>
        <v>42603.354131944448</v>
      </c>
      <c r="P1599" t="str">
        <f t="shared" si="101"/>
        <v>photography</v>
      </c>
      <c r="Q1599" t="str">
        <f t="shared" si="102"/>
        <v>places</v>
      </c>
      <c r="R1599">
        <f t="shared" si="103"/>
        <v>2016</v>
      </c>
    </row>
    <row r="1600" spans="1:18" ht="43.2" hidden="1" x14ac:dyDescent="0.55000000000000004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100"/>
        <v>42151.667337962965</v>
      </c>
      <c r="P1600" t="str">
        <f t="shared" si="101"/>
        <v>photography</v>
      </c>
      <c r="Q1600" t="str">
        <f t="shared" si="102"/>
        <v>places</v>
      </c>
      <c r="R1600">
        <f t="shared" si="103"/>
        <v>2015</v>
      </c>
    </row>
    <row r="1601" spans="1:18" ht="43.2" hidden="1" x14ac:dyDescent="0.55000000000000004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100"/>
        <v>42438.53907407407</v>
      </c>
      <c r="P1601" t="str">
        <f t="shared" si="101"/>
        <v>photography</v>
      </c>
      <c r="Q1601" t="str">
        <f t="shared" si="102"/>
        <v>places</v>
      </c>
      <c r="R1601">
        <f t="shared" si="103"/>
        <v>2016</v>
      </c>
    </row>
    <row r="1602" spans="1:18" ht="43.2" hidden="1" x14ac:dyDescent="0.55000000000000004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si="100"/>
        <v>41791.057314814818</v>
      </c>
      <c r="P1602" t="str">
        <f t="shared" si="101"/>
        <v>photography</v>
      </c>
      <c r="Q1602" t="str">
        <f t="shared" si="102"/>
        <v>places</v>
      </c>
      <c r="R1602">
        <f t="shared" si="103"/>
        <v>2014</v>
      </c>
    </row>
    <row r="1603" spans="1:18" ht="43.2" hidden="1" x14ac:dyDescent="0.55000000000000004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si="100"/>
        <v>40638.092974537038</v>
      </c>
      <c r="P1603" t="str">
        <f t="shared" si="101"/>
        <v>music</v>
      </c>
      <c r="Q1603" t="str">
        <f t="shared" si="102"/>
        <v>rock</v>
      </c>
      <c r="R1603">
        <f t="shared" si="103"/>
        <v>2011</v>
      </c>
    </row>
    <row r="1604" spans="1:18" ht="43.2" hidden="1" x14ac:dyDescent="0.55000000000000004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100"/>
        <v>40788.297650462962</v>
      </c>
      <c r="P1604" t="str">
        <f t="shared" si="101"/>
        <v>music</v>
      </c>
      <c r="Q1604" t="str">
        <f t="shared" si="102"/>
        <v>rock</v>
      </c>
      <c r="R1604">
        <f t="shared" si="103"/>
        <v>2011</v>
      </c>
    </row>
    <row r="1605" spans="1:18" ht="28.8" hidden="1" x14ac:dyDescent="0.55000000000000004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100"/>
        <v>40876.169664351852</v>
      </c>
      <c r="P1605" t="str">
        <f t="shared" si="101"/>
        <v>music</v>
      </c>
      <c r="Q1605" t="str">
        <f t="shared" si="102"/>
        <v>rock</v>
      </c>
      <c r="R1605">
        <f t="shared" si="103"/>
        <v>2011</v>
      </c>
    </row>
    <row r="1606" spans="1:18" ht="43.2" hidden="1" x14ac:dyDescent="0.55000000000000004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100"/>
        <v>40945.845312500001</v>
      </c>
      <c r="P1606" t="str">
        <f t="shared" si="101"/>
        <v>music</v>
      </c>
      <c r="Q1606" t="str">
        <f t="shared" si="102"/>
        <v>rock</v>
      </c>
      <c r="R1606">
        <f t="shared" si="103"/>
        <v>2012</v>
      </c>
    </row>
    <row r="1607" spans="1:18" ht="43.2" hidden="1" x14ac:dyDescent="0.55000000000000004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100"/>
        <v>40747.012881944444</v>
      </c>
      <c r="P1607" t="str">
        <f t="shared" si="101"/>
        <v>music</v>
      </c>
      <c r="Q1607" t="str">
        <f t="shared" si="102"/>
        <v>rock</v>
      </c>
      <c r="R1607">
        <f t="shared" si="103"/>
        <v>2011</v>
      </c>
    </row>
    <row r="1608" spans="1:18" ht="43.2" hidden="1" x14ac:dyDescent="0.55000000000000004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100"/>
        <v>40536.111550925925</v>
      </c>
      <c r="P1608" t="str">
        <f t="shared" si="101"/>
        <v>music</v>
      </c>
      <c r="Q1608" t="str">
        <f t="shared" si="102"/>
        <v>rock</v>
      </c>
      <c r="R1608">
        <f t="shared" si="103"/>
        <v>2010</v>
      </c>
    </row>
    <row r="1609" spans="1:18" ht="43.2" hidden="1" x14ac:dyDescent="0.55000000000000004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100"/>
        <v>41053.80846064815</v>
      </c>
      <c r="P1609" t="str">
        <f t="shared" si="101"/>
        <v>music</v>
      </c>
      <c r="Q1609" t="str">
        <f t="shared" si="102"/>
        <v>rock</v>
      </c>
      <c r="R1609">
        <f t="shared" si="103"/>
        <v>2012</v>
      </c>
    </row>
    <row r="1610" spans="1:18" ht="28.8" hidden="1" x14ac:dyDescent="0.55000000000000004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ref="O1610:O1673" si="104">(((J1610/60)/60)/24)+DATE(1970,1,1)</f>
        <v>41607.83085648148</v>
      </c>
      <c r="P1610" t="str">
        <f t="shared" ref="P1610:P1673" si="105">LEFT(N1610,SEARCH("/",N1610)-1)</f>
        <v>music</v>
      </c>
      <c r="Q1610" t="str">
        <f t="shared" ref="Q1610:Q1673" si="106">RIGHT(N1610,LEN(N1610)-SEARCH("/",N1610))</f>
        <v>rock</v>
      </c>
      <c r="R1610">
        <f t="shared" ref="R1610:R1673" si="107">YEAR(O1610)</f>
        <v>2013</v>
      </c>
    </row>
    <row r="1611" spans="1:18" ht="43.2" hidden="1" x14ac:dyDescent="0.55000000000000004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104"/>
        <v>40796.001261574071</v>
      </c>
      <c r="P1611" t="str">
        <f t="shared" si="105"/>
        <v>music</v>
      </c>
      <c r="Q1611" t="str">
        <f t="shared" si="106"/>
        <v>rock</v>
      </c>
      <c r="R1611">
        <f t="shared" si="107"/>
        <v>2011</v>
      </c>
    </row>
    <row r="1612" spans="1:18" ht="28.8" hidden="1" x14ac:dyDescent="0.55000000000000004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104"/>
        <v>41228.924884259257</v>
      </c>
      <c r="P1612" t="str">
        <f t="shared" si="105"/>
        <v>music</v>
      </c>
      <c r="Q1612" t="str">
        <f t="shared" si="106"/>
        <v>rock</v>
      </c>
      <c r="R1612">
        <f t="shared" si="107"/>
        <v>2012</v>
      </c>
    </row>
    <row r="1613" spans="1:18" hidden="1" x14ac:dyDescent="0.55000000000000004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104"/>
        <v>41409.00037037037</v>
      </c>
      <c r="P1613" t="str">
        <f t="shared" si="105"/>
        <v>music</v>
      </c>
      <c r="Q1613" t="str">
        <f t="shared" si="106"/>
        <v>rock</v>
      </c>
      <c r="R1613">
        <f t="shared" si="107"/>
        <v>2013</v>
      </c>
    </row>
    <row r="1614" spans="1:18" ht="28.8" hidden="1" x14ac:dyDescent="0.55000000000000004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104"/>
        <v>41246.874814814815</v>
      </c>
      <c r="P1614" t="str">
        <f t="shared" si="105"/>
        <v>music</v>
      </c>
      <c r="Q1614" t="str">
        <f t="shared" si="106"/>
        <v>rock</v>
      </c>
      <c r="R1614">
        <f t="shared" si="107"/>
        <v>2012</v>
      </c>
    </row>
    <row r="1615" spans="1:18" ht="43.2" hidden="1" x14ac:dyDescent="0.55000000000000004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104"/>
        <v>41082.069467592592</v>
      </c>
      <c r="P1615" t="str">
        <f t="shared" si="105"/>
        <v>music</v>
      </c>
      <c r="Q1615" t="str">
        <f t="shared" si="106"/>
        <v>rock</v>
      </c>
      <c r="R1615">
        <f t="shared" si="107"/>
        <v>2012</v>
      </c>
    </row>
    <row r="1616" spans="1:18" ht="43.2" hidden="1" x14ac:dyDescent="0.55000000000000004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104"/>
        <v>41794.981122685182</v>
      </c>
      <c r="P1616" t="str">
        <f t="shared" si="105"/>
        <v>music</v>
      </c>
      <c r="Q1616" t="str">
        <f t="shared" si="106"/>
        <v>rock</v>
      </c>
      <c r="R1616">
        <f t="shared" si="107"/>
        <v>2014</v>
      </c>
    </row>
    <row r="1617" spans="1:18" ht="43.2" hidden="1" x14ac:dyDescent="0.55000000000000004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104"/>
        <v>40845.050879629627</v>
      </c>
      <c r="P1617" t="str">
        <f t="shared" si="105"/>
        <v>music</v>
      </c>
      <c r="Q1617" t="str">
        <f t="shared" si="106"/>
        <v>rock</v>
      </c>
      <c r="R1617">
        <f t="shared" si="107"/>
        <v>2011</v>
      </c>
    </row>
    <row r="1618" spans="1:18" ht="43.2" hidden="1" x14ac:dyDescent="0.55000000000000004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104"/>
        <v>41194.715520833335</v>
      </c>
      <c r="P1618" t="str">
        <f t="shared" si="105"/>
        <v>music</v>
      </c>
      <c r="Q1618" t="str">
        <f t="shared" si="106"/>
        <v>rock</v>
      </c>
      <c r="R1618">
        <f t="shared" si="107"/>
        <v>2012</v>
      </c>
    </row>
    <row r="1619" spans="1:18" ht="28.8" hidden="1" x14ac:dyDescent="0.55000000000000004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104"/>
        <v>41546.664212962962</v>
      </c>
      <c r="P1619" t="str">
        <f t="shared" si="105"/>
        <v>music</v>
      </c>
      <c r="Q1619" t="str">
        <f t="shared" si="106"/>
        <v>rock</v>
      </c>
      <c r="R1619">
        <f t="shared" si="107"/>
        <v>2013</v>
      </c>
    </row>
    <row r="1620" spans="1:18" ht="28.8" hidden="1" x14ac:dyDescent="0.55000000000000004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104"/>
        <v>41301.654340277775</v>
      </c>
      <c r="P1620" t="str">
        <f t="shared" si="105"/>
        <v>music</v>
      </c>
      <c r="Q1620" t="str">
        <f t="shared" si="106"/>
        <v>rock</v>
      </c>
      <c r="R1620">
        <f t="shared" si="107"/>
        <v>2013</v>
      </c>
    </row>
    <row r="1621" spans="1:18" ht="43.2" hidden="1" x14ac:dyDescent="0.55000000000000004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104"/>
        <v>41876.18618055556</v>
      </c>
      <c r="P1621" t="str">
        <f t="shared" si="105"/>
        <v>music</v>
      </c>
      <c r="Q1621" t="str">
        <f t="shared" si="106"/>
        <v>rock</v>
      </c>
      <c r="R1621">
        <f t="shared" si="107"/>
        <v>2014</v>
      </c>
    </row>
    <row r="1622" spans="1:18" ht="28.8" hidden="1" x14ac:dyDescent="0.55000000000000004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104"/>
        <v>41321.339583333334</v>
      </c>
      <c r="P1622" t="str">
        <f t="shared" si="105"/>
        <v>music</v>
      </c>
      <c r="Q1622" t="str">
        <f t="shared" si="106"/>
        <v>rock</v>
      </c>
      <c r="R1622">
        <f t="shared" si="107"/>
        <v>2013</v>
      </c>
    </row>
    <row r="1623" spans="1:18" ht="43.2" hidden="1" x14ac:dyDescent="0.55000000000000004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104"/>
        <v>41003.60665509259</v>
      </c>
      <c r="P1623" t="str">
        <f t="shared" si="105"/>
        <v>music</v>
      </c>
      <c r="Q1623" t="str">
        <f t="shared" si="106"/>
        <v>rock</v>
      </c>
      <c r="R1623">
        <f t="shared" si="107"/>
        <v>2012</v>
      </c>
    </row>
    <row r="1624" spans="1:18" ht="43.2" hidden="1" x14ac:dyDescent="0.55000000000000004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104"/>
        <v>41950.29483796296</v>
      </c>
      <c r="P1624" t="str">
        <f t="shared" si="105"/>
        <v>music</v>
      </c>
      <c r="Q1624" t="str">
        <f t="shared" si="106"/>
        <v>rock</v>
      </c>
      <c r="R1624">
        <f t="shared" si="107"/>
        <v>2014</v>
      </c>
    </row>
    <row r="1625" spans="1:18" ht="43.2" hidden="1" x14ac:dyDescent="0.55000000000000004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104"/>
        <v>41453.688530092593</v>
      </c>
      <c r="P1625" t="str">
        <f t="shared" si="105"/>
        <v>music</v>
      </c>
      <c r="Q1625" t="str">
        <f t="shared" si="106"/>
        <v>rock</v>
      </c>
      <c r="R1625">
        <f t="shared" si="107"/>
        <v>2013</v>
      </c>
    </row>
    <row r="1626" spans="1:18" ht="28.8" hidden="1" x14ac:dyDescent="0.55000000000000004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104"/>
        <v>41243.367303240739</v>
      </c>
      <c r="P1626" t="str">
        <f t="shared" si="105"/>
        <v>music</v>
      </c>
      <c r="Q1626" t="str">
        <f t="shared" si="106"/>
        <v>rock</v>
      </c>
      <c r="R1626">
        <f t="shared" si="107"/>
        <v>2012</v>
      </c>
    </row>
    <row r="1627" spans="1:18" ht="43.2" hidden="1" x14ac:dyDescent="0.55000000000000004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104"/>
        <v>41135.699687500004</v>
      </c>
      <c r="P1627" t="str">
        <f t="shared" si="105"/>
        <v>music</v>
      </c>
      <c r="Q1627" t="str">
        <f t="shared" si="106"/>
        <v>rock</v>
      </c>
      <c r="R1627">
        <f t="shared" si="107"/>
        <v>2012</v>
      </c>
    </row>
    <row r="1628" spans="1:18" ht="43.2" hidden="1" x14ac:dyDescent="0.55000000000000004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104"/>
        <v>41579.847997685189</v>
      </c>
      <c r="P1628" t="str">
        <f t="shared" si="105"/>
        <v>music</v>
      </c>
      <c r="Q1628" t="str">
        <f t="shared" si="106"/>
        <v>rock</v>
      </c>
      <c r="R1628">
        <f t="shared" si="107"/>
        <v>2013</v>
      </c>
    </row>
    <row r="1629" spans="1:18" ht="43.2" hidden="1" x14ac:dyDescent="0.55000000000000004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104"/>
        <v>41205.707048611112</v>
      </c>
      <c r="P1629" t="str">
        <f t="shared" si="105"/>
        <v>music</v>
      </c>
      <c r="Q1629" t="str">
        <f t="shared" si="106"/>
        <v>rock</v>
      </c>
      <c r="R1629">
        <f t="shared" si="107"/>
        <v>2012</v>
      </c>
    </row>
    <row r="1630" spans="1:18" ht="28.8" hidden="1" x14ac:dyDescent="0.55000000000000004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104"/>
        <v>41774.737060185187</v>
      </c>
      <c r="P1630" t="str">
        <f t="shared" si="105"/>
        <v>music</v>
      </c>
      <c r="Q1630" t="str">
        <f t="shared" si="106"/>
        <v>rock</v>
      </c>
      <c r="R1630">
        <f t="shared" si="107"/>
        <v>2014</v>
      </c>
    </row>
    <row r="1631" spans="1:18" ht="28.8" hidden="1" x14ac:dyDescent="0.55000000000000004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104"/>
        <v>41645.867280092592</v>
      </c>
      <c r="P1631" t="str">
        <f t="shared" si="105"/>
        <v>music</v>
      </c>
      <c r="Q1631" t="str">
        <f t="shared" si="106"/>
        <v>rock</v>
      </c>
      <c r="R1631">
        <f t="shared" si="107"/>
        <v>2014</v>
      </c>
    </row>
    <row r="1632" spans="1:18" ht="43.2" hidden="1" x14ac:dyDescent="0.55000000000000004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104"/>
        <v>40939.837673611109</v>
      </c>
      <c r="P1632" t="str">
        <f t="shared" si="105"/>
        <v>music</v>
      </c>
      <c r="Q1632" t="str">
        <f t="shared" si="106"/>
        <v>rock</v>
      </c>
      <c r="R1632">
        <f t="shared" si="107"/>
        <v>2012</v>
      </c>
    </row>
    <row r="1633" spans="1:18" ht="43.2" hidden="1" x14ac:dyDescent="0.55000000000000004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104"/>
        <v>41164.859502314815</v>
      </c>
      <c r="P1633" t="str">
        <f t="shared" si="105"/>
        <v>music</v>
      </c>
      <c r="Q1633" t="str">
        <f t="shared" si="106"/>
        <v>rock</v>
      </c>
      <c r="R1633">
        <f t="shared" si="107"/>
        <v>2012</v>
      </c>
    </row>
    <row r="1634" spans="1:18" ht="43.2" hidden="1" x14ac:dyDescent="0.55000000000000004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104"/>
        <v>40750.340902777774</v>
      </c>
      <c r="P1634" t="str">
        <f t="shared" si="105"/>
        <v>music</v>
      </c>
      <c r="Q1634" t="str">
        <f t="shared" si="106"/>
        <v>rock</v>
      </c>
      <c r="R1634">
        <f t="shared" si="107"/>
        <v>2011</v>
      </c>
    </row>
    <row r="1635" spans="1:18" ht="43.2" hidden="1" x14ac:dyDescent="0.55000000000000004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104"/>
        <v>40896.883750000001</v>
      </c>
      <c r="P1635" t="str">
        <f t="shared" si="105"/>
        <v>music</v>
      </c>
      <c r="Q1635" t="str">
        <f t="shared" si="106"/>
        <v>rock</v>
      </c>
      <c r="R1635">
        <f t="shared" si="107"/>
        <v>2011</v>
      </c>
    </row>
    <row r="1636" spans="1:18" ht="28.8" hidden="1" x14ac:dyDescent="0.55000000000000004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104"/>
        <v>40658.189826388887</v>
      </c>
      <c r="P1636" t="str">
        <f t="shared" si="105"/>
        <v>music</v>
      </c>
      <c r="Q1636" t="str">
        <f t="shared" si="106"/>
        <v>rock</v>
      </c>
      <c r="R1636">
        <f t="shared" si="107"/>
        <v>2011</v>
      </c>
    </row>
    <row r="1637" spans="1:18" ht="43.2" hidden="1" x14ac:dyDescent="0.55000000000000004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104"/>
        <v>42502.868761574078</v>
      </c>
      <c r="P1637" t="str">
        <f t="shared" si="105"/>
        <v>music</v>
      </c>
      <c r="Q1637" t="str">
        <f t="shared" si="106"/>
        <v>rock</v>
      </c>
      <c r="R1637">
        <f t="shared" si="107"/>
        <v>2016</v>
      </c>
    </row>
    <row r="1638" spans="1:18" ht="43.2" hidden="1" x14ac:dyDescent="0.55000000000000004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104"/>
        <v>40663.08666666667</v>
      </c>
      <c r="P1638" t="str">
        <f t="shared" si="105"/>
        <v>music</v>
      </c>
      <c r="Q1638" t="str">
        <f t="shared" si="106"/>
        <v>rock</v>
      </c>
      <c r="R1638">
        <f t="shared" si="107"/>
        <v>2011</v>
      </c>
    </row>
    <row r="1639" spans="1:18" ht="43.2" hidden="1" x14ac:dyDescent="0.55000000000000004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104"/>
        <v>40122.751620370371</v>
      </c>
      <c r="P1639" t="str">
        <f t="shared" si="105"/>
        <v>music</v>
      </c>
      <c r="Q1639" t="str">
        <f t="shared" si="106"/>
        <v>rock</v>
      </c>
      <c r="R1639">
        <f t="shared" si="107"/>
        <v>2009</v>
      </c>
    </row>
    <row r="1640" spans="1:18" ht="28.8" hidden="1" x14ac:dyDescent="0.55000000000000004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104"/>
        <v>41288.68712962963</v>
      </c>
      <c r="P1640" t="str">
        <f t="shared" si="105"/>
        <v>music</v>
      </c>
      <c r="Q1640" t="str">
        <f t="shared" si="106"/>
        <v>rock</v>
      </c>
      <c r="R1640">
        <f t="shared" si="107"/>
        <v>2013</v>
      </c>
    </row>
    <row r="1641" spans="1:18" ht="43.2" hidden="1" x14ac:dyDescent="0.55000000000000004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104"/>
        <v>40941.652372685188</v>
      </c>
      <c r="P1641" t="str">
        <f t="shared" si="105"/>
        <v>music</v>
      </c>
      <c r="Q1641" t="str">
        <f t="shared" si="106"/>
        <v>rock</v>
      </c>
      <c r="R1641">
        <f t="shared" si="107"/>
        <v>2012</v>
      </c>
    </row>
    <row r="1642" spans="1:18" ht="43.2" hidden="1" x14ac:dyDescent="0.55000000000000004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104"/>
        <v>40379.23096064815</v>
      </c>
      <c r="P1642" t="str">
        <f t="shared" si="105"/>
        <v>music</v>
      </c>
      <c r="Q1642" t="str">
        <f t="shared" si="106"/>
        <v>rock</v>
      </c>
      <c r="R1642">
        <f t="shared" si="107"/>
        <v>2010</v>
      </c>
    </row>
    <row r="1643" spans="1:18" ht="28.8" hidden="1" x14ac:dyDescent="0.55000000000000004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104"/>
        <v>41962.596574074079</v>
      </c>
      <c r="P1643" t="str">
        <f t="shared" si="105"/>
        <v>music</v>
      </c>
      <c r="Q1643" t="str">
        <f t="shared" si="106"/>
        <v>pop</v>
      </c>
      <c r="R1643">
        <f t="shared" si="107"/>
        <v>2014</v>
      </c>
    </row>
    <row r="1644" spans="1:18" ht="43.2" hidden="1" x14ac:dyDescent="0.55000000000000004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104"/>
        <v>40688.024618055555</v>
      </c>
      <c r="P1644" t="str">
        <f t="shared" si="105"/>
        <v>music</v>
      </c>
      <c r="Q1644" t="str">
        <f t="shared" si="106"/>
        <v>pop</v>
      </c>
      <c r="R1644">
        <f t="shared" si="107"/>
        <v>2011</v>
      </c>
    </row>
    <row r="1645" spans="1:18" ht="28.8" hidden="1" x14ac:dyDescent="0.55000000000000004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104"/>
        <v>41146.824212962965</v>
      </c>
      <c r="P1645" t="str">
        <f t="shared" si="105"/>
        <v>music</v>
      </c>
      <c r="Q1645" t="str">
        <f t="shared" si="106"/>
        <v>pop</v>
      </c>
      <c r="R1645">
        <f t="shared" si="107"/>
        <v>2012</v>
      </c>
    </row>
    <row r="1646" spans="1:18" ht="43.2" hidden="1" x14ac:dyDescent="0.55000000000000004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104"/>
        <v>41175.05972222222</v>
      </c>
      <c r="P1646" t="str">
        <f t="shared" si="105"/>
        <v>music</v>
      </c>
      <c r="Q1646" t="str">
        <f t="shared" si="106"/>
        <v>pop</v>
      </c>
      <c r="R1646">
        <f t="shared" si="107"/>
        <v>2012</v>
      </c>
    </row>
    <row r="1647" spans="1:18" ht="43.2" hidden="1" x14ac:dyDescent="0.55000000000000004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104"/>
        <v>41521.617361111108</v>
      </c>
      <c r="P1647" t="str">
        <f t="shared" si="105"/>
        <v>music</v>
      </c>
      <c r="Q1647" t="str">
        <f t="shared" si="106"/>
        <v>pop</v>
      </c>
      <c r="R1647">
        <f t="shared" si="107"/>
        <v>2013</v>
      </c>
    </row>
    <row r="1648" spans="1:18" ht="43.2" hidden="1" x14ac:dyDescent="0.55000000000000004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104"/>
        <v>41833.450266203705</v>
      </c>
      <c r="P1648" t="str">
        <f t="shared" si="105"/>
        <v>music</v>
      </c>
      <c r="Q1648" t="str">
        <f t="shared" si="106"/>
        <v>pop</v>
      </c>
      <c r="R1648">
        <f t="shared" si="107"/>
        <v>2014</v>
      </c>
    </row>
    <row r="1649" spans="1:18" ht="43.2" hidden="1" x14ac:dyDescent="0.55000000000000004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104"/>
        <v>41039.409456018519</v>
      </c>
      <c r="P1649" t="str">
        <f t="shared" si="105"/>
        <v>music</v>
      </c>
      <c r="Q1649" t="str">
        <f t="shared" si="106"/>
        <v>pop</v>
      </c>
      <c r="R1649">
        <f t="shared" si="107"/>
        <v>2012</v>
      </c>
    </row>
    <row r="1650" spans="1:18" ht="43.2" hidden="1" x14ac:dyDescent="0.55000000000000004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104"/>
        <v>40592.704652777778</v>
      </c>
      <c r="P1650" t="str">
        <f t="shared" si="105"/>
        <v>music</v>
      </c>
      <c r="Q1650" t="str">
        <f t="shared" si="106"/>
        <v>pop</v>
      </c>
      <c r="R1650">
        <f t="shared" si="107"/>
        <v>2011</v>
      </c>
    </row>
    <row r="1651" spans="1:18" ht="43.2" hidden="1" x14ac:dyDescent="0.55000000000000004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104"/>
        <v>41737.684664351851</v>
      </c>
      <c r="P1651" t="str">
        <f t="shared" si="105"/>
        <v>music</v>
      </c>
      <c r="Q1651" t="str">
        <f t="shared" si="106"/>
        <v>pop</v>
      </c>
      <c r="R1651">
        <f t="shared" si="107"/>
        <v>2014</v>
      </c>
    </row>
    <row r="1652" spans="1:18" ht="28.8" hidden="1" x14ac:dyDescent="0.55000000000000004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104"/>
        <v>41526.435613425929</v>
      </c>
      <c r="P1652" t="str">
        <f t="shared" si="105"/>
        <v>music</v>
      </c>
      <c r="Q1652" t="str">
        <f t="shared" si="106"/>
        <v>pop</v>
      </c>
      <c r="R1652">
        <f t="shared" si="107"/>
        <v>2013</v>
      </c>
    </row>
    <row r="1653" spans="1:18" ht="43.2" hidden="1" x14ac:dyDescent="0.55000000000000004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104"/>
        <v>40625.900694444441</v>
      </c>
      <c r="P1653" t="str">
        <f t="shared" si="105"/>
        <v>music</v>
      </c>
      <c r="Q1653" t="str">
        <f t="shared" si="106"/>
        <v>pop</v>
      </c>
      <c r="R1653">
        <f t="shared" si="107"/>
        <v>2011</v>
      </c>
    </row>
    <row r="1654" spans="1:18" ht="43.2" hidden="1" x14ac:dyDescent="0.55000000000000004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104"/>
        <v>41572.492974537039</v>
      </c>
      <c r="P1654" t="str">
        <f t="shared" si="105"/>
        <v>music</v>
      </c>
      <c r="Q1654" t="str">
        <f t="shared" si="106"/>
        <v>pop</v>
      </c>
      <c r="R1654">
        <f t="shared" si="107"/>
        <v>2013</v>
      </c>
    </row>
    <row r="1655" spans="1:18" ht="43.2" hidden="1" x14ac:dyDescent="0.55000000000000004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104"/>
        <v>40626.834444444445</v>
      </c>
      <c r="P1655" t="str">
        <f t="shared" si="105"/>
        <v>music</v>
      </c>
      <c r="Q1655" t="str">
        <f t="shared" si="106"/>
        <v>pop</v>
      </c>
      <c r="R1655">
        <f t="shared" si="107"/>
        <v>2011</v>
      </c>
    </row>
    <row r="1656" spans="1:18" ht="43.2" hidden="1" x14ac:dyDescent="0.55000000000000004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104"/>
        <v>40987.890740740739</v>
      </c>
      <c r="P1656" t="str">
        <f t="shared" si="105"/>
        <v>music</v>
      </c>
      <c r="Q1656" t="str">
        <f t="shared" si="106"/>
        <v>pop</v>
      </c>
      <c r="R1656">
        <f t="shared" si="107"/>
        <v>2012</v>
      </c>
    </row>
    <row r="1657" spans="1:18" ht="28.8" hidden="1" x14ac:dyDescent="0.55000000000000004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104"/>
        <v>40974.791898148149</v>
      </c>
      <c r="P1657" t="str">
        <f t="shared" si="105"/>
        <v>music</v>
      </c>
      <c r="Q1657" t="str">
        <f t="shared" si="106"/>
        <v>pop</v>
      </c>
      <c r="R1657">
        <f t="shared" si="107"/>
        <v>2012</v>
      </c>
    </row>
    <row r="1658" spans="1:18" ht="57.6" hidden="1" x14ac:dyDescent="0.55000000000000004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104"/>
        <v>41226.928842592592</v>
      </c>
      <c r="P1658" t="str">
        <f t="shared" si="105"/>
        <v>music</v>
      </c>
      <c r="Q1658" t="str">
        <f t="shared" si="106"/>
        <v>pop</v>
      </c>
      <c r="R1658">
        <f t="shared" si="107"/>
        <v>2012</v>
      </c>
    </row>
    <row r="1659" spans="1:18" ht="43.2" hidden="1" x14ac:dyDescent="0.55000000000000004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104"/>
        <v>41023.782037037039</v>
      </c>
      <c r="P1659" t="str">
        <f t="shared" si="105"/>
        <v>music</v>
      </c>
      <c r="Q1659" t="str">
        <f t="shared" si="106"/>
        <v>pop</v>
      </c>
      <c r="R1659">
        <f t="shared" si="107"/>
        <v>2012</v>
      </c>
    </row>
    <row r="1660" spans="1:18" ht="43.2" hidden="1" x14ac:dyDescent="0.55000000000000004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104"/>
        <v>41223.22184027778</v>
      </c>
      <c r="P1660" t="str">
        <f t="shared" si="105"/>
        <v>music</v>
      </c>
      <c r="Q1660" t="str">
        <f t="shared" si="106"/>
        <v>pop</v>
      </c>
      <c r="R1660">
        <f t="shared" si="107"/>
        <v>2012</v>
      </c>
    </row>
    <row r="1661" spans="1:18" ht="43.2" hidden="1" x14ac:dyDescent="0.55000000000000004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104"/>
        <v>41596.913437499999</v>
      </c>
      <c r="P1661" t="str">
        <f t="shared" si="105"/>
        <v>music</v>
      </c>
      <c r="Q1661" t="str">
        <f t="shared" si="106"/>
        <v>pop</v>
      </c>
      <c r="R1661">
        <f t="shared" si="107"/>
        <v>2013</v>
      </c>
    </row>
    <row r="1662" spans="1:18" ht="43.2" hidden="1" x14ac:dyDescent="0.55000000000000004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104"/>
        <v>42459.693865740745</v>
      </c>
      <c r="P1662" t="str">
        <f t="shared" si="105"/>
        <v>music</v>
      </c>
      <c r="Q1662" t="str">
        <f t="shared" si="106"/>
        <v>pop</v>
      </c>
      <c r="R1662">
        <f t="shared" si="107"/>
        <v>2016</v>
      </c>
    </row>
    <row r="1663" spans="1:18" ht="57.6" hidden="1" x14ac:dyDescent="0.55000000000000004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104"/>
        <v>42343.998043981483</v>
      </c>
      <c r="P1663" t="str">
        <f t="shared" si="105"/>
        <v>music</v>
      </c>
      <c r="Q1663" t="str">
        <f t="shared" si="106"/>
        <v>pop</v>
      </c>
      <c r="R1663">
        <f t="shared" si="107"/>
        <v>2015</v>
      </c>
    </row>
    <row r="1664" spans="1:18" ht="43.2" hidden="1" x14ac:dyDescent="0.55000000000000004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104"/>
        <v>40848.198333333334</v>
      </c>
      <c r="P1664" t="str">
        <f t="shared" si="105"/>
        <v>music</v>
      </c>
      <c r="Q1664" t="str">
        <f t="shared" si="106"/>
        <v>pop</v>
      </c>
      <c r="R1664">
        <f t="shared" si="107"/>
        <v>2011</v>
      </c>
    </row>
    <row r="1665" spans="1:18" ht="28.8" hidden="1" x14ac:dyDescent="0.55000000000000004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104"/>
        <v>42006.02207175926</v>
      </c>
      <c r="P1665" t="str">
        <f t="shared" si="105"/>
        <v>music</v>
      </c>
      <c r="Q1665" t="str">
        <f t="shared" si="106"/>
        <v>pop</v>
      </c>
      <c r="R1665">
        <f t="shared" si="107"/>
        <v>2015</v>
      </c>
    </row>
    <row r="1666" spans="1:18" ht="43.2" hidden="1" x14ac:dyDescent="0.55000000000000004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si="104"/>
        <v>40939.761782407404</v>
      </c>
      <c r="P1666" t="str">
        <f t="shared" si="105"/>
        <v>music</v>
      </c>
      <c r="Q1666" t="str">
        <f t="shared" si="106"/>
        <v>pop</v>
      </c>
      <c r="R1666">
        <f t="shared" si="107"/>
        <v>2012</v>
      </c>
    </row>
    <row r="1667" spans="1:18" ht="43.2" hidden="1" x14ac:dyDescent="0.55000000000000004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si="104"/>
        <v>40564.649456018517</v>
      </c>
      <c r="P1667" t="str">
        <f t="shared" si="105"/>
        <v>music</v>
      </c>
      <c r="Q1667" t="str">
        <f t="shared" si="106"/>
        <v>pop</v>
      </c>
      <c r="R1667">
        <f t="shared" si="107"/>
        <v>2011</v>
      </c>
    </row>
    <row r="1668" spans="1:18" ht="43.2" hidden="1" x14ac:dyDescent="0.55000000000000004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104"/>
        <v>41331.253159722226</v>
      </c>
      <c r="P1668" t="str">
        <f t="shared" si="105"/>
        <v>music</v>
      </c>
      <c r="Q1668" t="str">
        <f t="shared" si="106"/>
        <v>pop</v>
      </c>
      <c r="R1668">
        <f t="shared" si="107"/>
        <v>2013</v>
      </c>
    </row>
    <row r="1669" spans="1:18" ht="43.2" hidden="1" x14ac:dyDescent="0.55000000000000004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104"/>
        <v>41682.0705787037</v>
      </c>
      <c r="P1669" t="str">
        <f t="shared" si="105"/>
        <v>music</v>
      </c>
      <c r="Q1669" t="str">
        <f t="shared" si="106"/>
        <v>pop</v>
      </c>
      <c r="R1669">
        <f t="shared" si="107"/>
        <v>2014</v>
      </c>
    </row>
    <row r="1670" spans="1:18" ht="43.2" hidden="1" x14ac:dyDescent="0.55000000000000004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104"/>
        <v>40845.14975694444</v>
      </c>
      <c r="P1670" t="str">
        <f t="shared" si="105"/>
        <v>music</v>
      </c>
      <c r="Q1670" t="str">
        <f t="shared" si="106"/>
        <v>pop</v>
      </c>
      <c r="R1670">
        <f t="shared" si="107"/>
        <v>2011</v>
      </c>
    </row>
    <row r="1671" spans="1:18" ht="43.2" hidden="1" x14ac:dyDescent="0.55000000000000004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104"/>
        <v>42461.885138888887</v>
      </c>
      <c r="P1671" t="str">
        <f t="shared" si="105"/>
        <v>music</v>
      </c>
      <c r="Q1671" t="str">
        <f t="shared" si="106"/>
        <v>pop</v>
      </c>
      <c r="R1671">
        <f t="shared" si="107"/>
        <v>2016</v>
      </c>
    </row>
    <row r="1672" spans="1:18" ht="57.6" hidden="1" x14ac:dyDescent="0.55000000000000004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104"/>
        <v>40313.930543981485</v>
      </c>
      <c r="P1672" t="str">
        <f t="shared" si="105"/>
        <v>music</v>
      </c>
      <c r="Q1672" t="str">
        <f t="shared" si="106"/>
        <v>pop</v>
      </c>
      <c r="R1672">
        <f t="shared" si="107"/>
        <v>2010</v>
      </c>
    </row>
    <row r="1673" spans="1:18" ht="28.8" hidden="1" x14ac:dyDescent="0.55000000000000004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104"/>
        <v>42553.54414351852</v>
      </c>
      <c r="P1673" t="str">
        <f t="shared" si="105"/>
        <v>music</v>
      </c>
      <c r="Q1673" t="str">
        <f t="shared" si="106"/>
        <v>pop</v>
      </c>
      <c r="R1673">
        <f t="shared" si="107"/>
        <v>2016</v>
      </c>
    </row>
    <row r="1674" spans="1:18" ht="28.8" hidden="1" x14ac:dyDescent="0.55000000000000004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ref="O1674:O1737" si="108">(((J1674/60)/60)/24)+DATE(1970,1,1)</f>
        <v>41034.656597222223</v>
      </c>
      <c r="P1674" t="str">
        <f t="shared" ref="P1674:P1737" si="109">LEFT(N1674,SEARCH("/",N1674)-1)</f>
        <v>music</v>
      </c>
      <c r="Q1674" t="str">
        <f t="shared" ref="Q1674:Q1737" si="110">RIGHT(N1674,LEN(N1674)-SEARCH("/",N1674))</f>
        <v>pop</v>
      </c>
      <c r="R1674">
        <f t="shared" ref="R1674:R1737" si="111">YEAR(O1674)</f>
        <v>2012</v>
      </c>
    </row>
    <row r="1675" spans="1:18" ht="43.2" hidden="1" x14ac:dyDescent="0.55000000000000004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108"/>
        <v>42039.878379629634</v>
      </c>
      <c r="P1675" t="str">
        <f t="shared" si="109"/>
        <v>music</v>
      </c>
      <c r="Q1675" t="str">
        <f t="shared" si="110"/>
        <v>pop</v>
      </c>
      <c r="R1675">
        <f t="shared" si="111"/>
        <v>2015</v>
      </c>
    </row>
    <row r="1676" spans="1:18" ht="43.2" hidden="1" x14ac:dyDescent="0.55000000000000004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108"/>
        <v>42569.605393518519</v>
      </c>
      <c r="P1676" t="str">
        <f t="shared" si="109"/>
        <v>music</v>
      </c>
      <c r="Q1676" t="str">
        <f t="shared" si="110"/>
        <v>pop</v>
      </c>
      <c r="R1676">
        <f t="shared" si="111"/>
        <v>2016</v>
      </c>
    </row>
    <row r="1677" spans="1:18" ht="28.8" hidden="1" x14ac:dyDescent="0.55000000000000004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108"/>
        <v>40802.733101851853</v>
      </c>
      <c r="P1677" t="str">
        <f t="shared" si="109"/>
        <v>music</v>
      </c>
      <c r="Q1677" t="str">
        <f t="shared" si="110"/>
        <v>pop</v>
      </c>
      <c r="R1677">
        <f t="shared" si="111"/>
        <v>2011</v>
      </c>
    </row>
    <row r="1678" spans="1:18" ht="28.8" hidden="1" x14ac:dyDescent="0.55000000000000004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108"/>
        <v>40973.72623842593</v>
      </c>
      <c r="P1678" t="str">
        <f t="shared" si="109"/>
        <v>music</v>
      </c>
      <c r="Q1678" t="str">
        <f t="shared" si="110"/>
        <v>pop</v>
      </c>
      <c r="R1678">
        <f t="shared" si="111"/>
        <v>2012</v>
      </c>
    </row>
    <row r="1679" spans="1:18" ht="43.2" hidden="1" x14ac:dyDescent="0.55000000000000004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108"/>
        <v>42416.407129629632</v>
      </c>
      <c r="P1679" t="str">
        <f t="shared" si="109"/>
        <v>music</v>
      </c>
      <c r="Q1679" t="str">
        <f t="shared" si="110"/>
        <v>pop</v>
      </c>
      <c r="R1679">
        <f t="shared" si="111"/>
        <v>2016</v>
      </c>
    </row>
    <row r="1680" spans="1:18" ht="43.2" hidden="1" x14ac:dyDescent="0.55000000000000004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108"/>
        <v>41662.854988425926</v>
      </c>
      <c r="P1680" t="str">
        <f t="shared" si="109"/>
        <v>music</v>
      </c>
      <c r="Q1680" t="str">
        <f t="shared" si="110"/>
        <v>pop</v>
      </c>
      <c r="R1680">
        <f t="shared" si="111"/>
        <v>2014</v>
      </c>
    </row>
    <row r="1681" spans="1:18" ht="57.6" hidden="1" x14ac:dyDescent="0.55000000000000004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108"/>
        <v>40723.068807870368</v>
      </c>
      <c r="P1681" t="str">
        <f t="shared" si="109"/>
        <v>music</v>
      </c>
      <c r="Q1681" t="str">
        <f t="shared" si="110"/>
        <v>pop</v>
      </c>
      <c r="R1681">
        <f t="shared" si="111"/>
        <v>2011</v>
      </c>
    </row>
    <row r="1682" spans="1:18" ht="28.8" hidden="1" x14ac:dyDescent="0.55000000000000004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108"/>
        <v>41802.757719907408</v>
      </c>
      <c r="P1682" t="str">
        <f t="shared" si="109"/>
        <v>music</v>
      </c>
      <c r="Q1682" t="str">
        <f t="shared" si="110"/>
        <v>pop</v>
      </c>
      <c r="R1682">
        <f t="shared" si="111"/>
        <v>2014</v>
      </c>
    </row>
    <row r="1683" spans="1:18" ht="43.2" hidden="1" x14ac:dyDescent="0.55000000000000004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108"/>
        <v>42774.121342592596</v>
      </c>
      <c r="P1683" t="str">
        <f t="shared" si="109"/>
        <v>music</v>
      </c>
      <c r="Q1683" t="str">
        <f t="shared" si="110"/>
        <v>faith</v>
      </c>
      <c r="R1683">
        <f t="shared" si="111"/>
        <v>2017</v>
      </c>
    </row>
    <row r="1684" spans="1:18" ht="28.8" hidden="1" x14ac:dyDescent="0.55000000000000004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108"/>
        <v>42779.21365740741</v>
      </c>
      <c r="P1684" t="str">
        <f t="shared" si="109"/>
        <v>music</v>
      </c>
      <c r="Q1684" t="str">
        <f t="shared" si="110"/>
        <v>faith</v>
      </c>
      <c r="R1684">
        <f t="shared" si="111"/>
        <v>2017</v>
      </c>
    </row>
    <row r="1685" spans="1:18" ht="43.2" hidden="1" x14ac:dyDescent="0.55000000000000004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108"/>
        <v>42808.781689814816</v>
      </c>
      <c r="P1685" t="str">
        <f t="shared" si="109"/>
        <v>music</v>
      </c>
      <c r="Q1685" t="str">
        <f t="shared" si="110"/>
        <v>faith</v>
      </c>
      <c r="R1685">
        <f t="shared" si="111"/>
        <v>2017</v>
      </c>
    </row>
    <row r="1686" spans="1:18" ht="28.8" hidden="1" x14ac:dyDescent="0.55000000000000004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108"/>
        <v>42783.815289351856</v>
      </c>
      <c r="P1686" t="str">
        <f t="shared" si="109"/>
        <v>music</v>
      </c>
      <c r="Q1686" t="str">
        <f t="shared" si="110"/>
        <v>faith</v>
      </c>
      <c r="R1686">
        <f t="shared" si="111"/>
        <v>2017</v>
      </c>
    </row>
    <row r="1687" spans="1:18" ht="43.2" hidden="1" x14ac:dyDescent="0.55000000000000004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108"/>
        <v>42788.2502662037</v>
      </c>
      <c r="P1687" t="str">
        <f t="shared" si="109"/>
        <v>music</v>
      </c>
      <c r="Q1687" t="str">
        <f t="shared" si="110"/>
        <v>faith</v>
      </c>
      <c r="R1687">
        <f t="shared" si="111"/>
        <v>2017</v>
      </c>
    </row>
    <row r="1688" spans="1:18" ht="43.2" hidden="1" x14ac:dyDescent="0.55000000000000004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108"/>
        <v>42792.843969907408</v>
      </c>
      <c r="P1688" t="str">
        <f t="shared" si="109"/>
        <v>music</v>
      </c>
      <c r="Q1688" t="str">
        <f t="shared" si="110"/>
        <v>faith</v>
      </c>
      <c r="R1688">
        <f t="shared" si="111"/>
        <v>2017</v>
      </c>
    </row>
    <row r="1689" spans="1:18" ht="43.2" hidden="1" x14ac:dyDescent="0.55000000000000004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108"/>
        <v>42802.046817129631</v>
      </c>
      <c r="P1689" t="str">
        <f t="shared" si="109"/>
        <v>music</v>
      </c>
      <c r="Q1689" t="str">
        <f t="shared" si="110"/>
        <v>faith</v>
      </c>
      <c r="R1689">
        <f t="shared" si="111"/>
        <v>2017</v>
      </c>
    </row>
    <row r="1690" spans="1:18" ht="57.6" hidden="1" x14ac:dyDescent="0.55000000000000004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108"/>
        <v>42804.534652777773</v>
      </c>
      <c r="P1690" t="str">
        <f t="shared" si="109"/>
        <v>music</v>
      </c>
      <c r="Q1690" t="str">
        <f t="shared" si="110"/>
        <v>faith</v>
      </c>
      <c r="R1690">
        <f t="shared" si="111"/>
        <v>2017</v>
      </c>
    </row>
    <row r="1691" spans="1:18" hidden="1" x14ac:dyDescent="0.55000000000000004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108"/>
        <v>42780.942476851851</v>
      </c>
      <c r="P1691" t="str">
        <f t="shared" si="109"/>
        <v>music</v>
      </c>
      <c r="Q1691" t="str">
        <f t="shared" si="110"/>
        <v>faith</v>
      </c>
      <c r="R1691">
        <f t="shared" si="111"/>
        <v>2017</v>
      </c>
    </row>
    <row r="1692" spans="1:18" ht="43.2" hidden="1" x14ac:dyDescent="0.55000000000000004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108"/>
        <v>42801.43104166667</v>
      </c>
      <c r="P1692" t="str">
        <f t="shared" si="109"/>
        <v>music</v>
      </c>
      <c r="Q1692" t="str">
        <f t="shared" si="110"/>
        <v>faith</v>
      </c>
      <c r="R1692">
        <f t="shared" si="111"/>
        <v>2017</v>
      </c>
    </row>
    <row r="1693" spans="1:18" ht="43.2" hidden="1" x14ac:dyDescent="0.55000000000000004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108"/>
        <v>42795.701481481476</v>
      </c>
      <c r="P1693" t="str">
        <f t="shared" si="109"/>
        <v>music</v>
      </c>
      <c r="Q1693" t="str">
        <f t="shared" si="110"/>
        <v>faith</v>
      </c>
      <c r="R1693">
        <f t="shared" si="111"/>
        <v>2017</v>
      </c>
    </row>
    <row r="1694" spans="1:18" ht="43.2" hidden="1" x14ac:dyDescent="0.55000000000000004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108"/>
        <v>42788.151238425926</v>
      </c>
      <c r="P1694" t="str">
        <f t="shared" si="109"/>
        <v>music</v>
      </c>
      <c r="Q1694" t="str">
        <f t="shared" si="110"/>
        <v>faith</v>
      </c>
      <c r="R1694">
        <f t="shared" si="111"/>
        <v>2017</v>
      </c>
    </row>
    <row r="1695" spans="1:18" ht="43.2" hidden="1" x14ac:dyDescent="0.55000000000000004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108"/>
        <v>42803.920277777783</v>
      </c>
      <c r="P1695" t="str">
        <f t="shared" si="109"/>
        <v>music</v>
      </c>
      <c r="Q1695" t="str">
        <f t="shared" si="110"/>
        <v>faith</v>
      </c>
      <c r="R1695">
        <f t="shared" si="111"/>
        <v>2017</v>
      </c>
    </row>
    <row r="1696" spans="1:18" ht="43.2" hidden="1" x14ac:dyDescent="0.55000000000000004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108"/>
        <v>42791.669837962967</v>
      </c>
      <c r="P1696" t="str">
        <f t="shared" si="109"/>
        <v>music</v>
      </c>
      <c r="Q1696" t="str">
        <f t="shared" si="110"/>
        <v>faith</v>
      </c>
      <c r="R1696">
        <f t="shared" si="111"/>
        <v>2017</v>
      </c>
    </row>
    <row r="1697" spans="1:18" ht="43.2" hidden="1" x14ac:dyDescent="0.55000000000000004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108"/>
        <v>42801.031412037039</v>
      </c>
      <c r="P1697" t="str">
        <f t="shared" si="109"/>
        <v>music</v>
      </c>
      <c r="Q1697" t="str">
        <f t="shared" si="110"/>
        <v>faith</v>
      </c>
      <c r="R1697">
        <f t="shared" si="111"/>
        <v>2017</v>
      </c>
    </row>
    <row r="1698" spans="1:18" ht="43.2" hidden="1" x14ac:dyDescent="0.55000000000000004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108"/>
        <v>42796.069571759261</v>
      </c>
      <c r="P1698" t="str">
        <f t="shared" si="109"/>
        <v>music</v>
      </c>
      <c r="Q1698" t="str">
        <f t="shared" si="110"/>
        <v>faith</v>
      </c>
      <c r="R1698">
        <f t="shared" si="111"/>
        <v>2017</v>
      </c>
    </row>
    <row r="1699" spans="1:18" ht="43.2" hidden="1" x14ac:dyDescent="0.55000000000000004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108"/>
        <v>42805.032962962956</v>
      </c>
      <c r="P1699" t="str">
        <f t="shared" si="109"/>
        <v>music</v>
      </c>
      <c r="Q1699" t="str">
        <f t="shared" si="110"/>
        <v>faith</v>
      </c>
      <c r="R1699">
        <f t="shared" si="111"/>
        <v>2017</v>
      </c>
    </row>
    <row r="1700" spans="1:18" ht="72" hidden="1" x14ac:dyDescent="0.55000000000000004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108"/>
        <v>42796.207870370374</v>
      </c>
      <c r="P1700" t="str">
        <f t="shared" si="109"/>
        <v>music</v>
      </c>
      <c r="Q1700" t="str">
        <f t="shared" si="110"/>
        <v>faith</v>
      </c>
      <c r="R1700">
        <f t="shared" si="111"/>
        <v>2017</v>
      </c>
    </row>
    <row r="1701" spans="1:18" ht="43.2" hidden="1" x14ac:dyDescent="0.55000000000000004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108"/>
        <v>42806.863946759258</v>
      </c>
      <c r="P1701" t="str">
        <f t="shared" si="109"/>
        <v>music</v>
      </c>
      <c r="Q1701" t="str">
        <f t="shared" si="110"/>
        <v>faith</v>
      </c>
      <c r="R1701">
        <f t="shared" si="111"/>
        <v>2017</v>
      </c>
    </row>
    <row r="1702" spans="1:18" ht="43.2" hidden="1" x14ac:dyDescent="0.55000000000000004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108"/>
        <v>42796.071643518517</v>
      </c>
      <c r="P1702" t="str">
        <f t="shared" si="109"/>
        <v>music</v>
      </c>
      <c r="Q1702" t="str">
        <f t="shared" si="110"/>
        <v>faith</v>
      </c>
      <c r="R1702">
        <f t="shared" si="111"/>
        <v>2017</v>
      </c>
    </row>
    <row r="1703" spans="1:18" ht="43.2" hidden="1" x14ac:dyDescent="0.55000000000000004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108"/>
        <v>41989.664409722223</v>
      </c>
      <c r="P1703" t="str">
        <f t="shared" si="109"/>
        <v>music</v>
      </c>
      <c r="Q1703" t="str">
        <f t="shared" si="110"/>
        <v>faith</v>
      </c>
      <c r="R1703">
        <f t="shared" si="111"/>
        <v>2014</v>
      </c>
    </row>
    <row r="1704" spans="1:18" hidden="1" x14ac:dyDescent="0.55000000000000004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108"/>
        <v>42063.869791666672</v>
      </c>
      <c r="P1704" t="str">
        <f t="shared" si="109"/>
        <v>music</v>
      </c>
      <c r="Q1704" t="str">
        <f t="shared" si="110"/>
        <v>faith</v>
      </c>
      <c r="R1704">
        <f t="shared" si="111"/>
        <v>2015</v>
      </c>
    </row>
    <row r="1705" spans="1:18" ht="43.2" hidden="1" x14ac:dyDescent="0.55000000000000004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108"/>
        <v>42187.281678240746</v>
      </c>
      <c r="P1705" t="str">
        <f t="shared" si="109"/>
        <v>music</v>
      </c>
      <c r="Q1705" t="str">
        <f t="shared" si="110"/>
        <v>faith</v>
      </c>
      <c r="R1705">
        <f t="shared" si="111"/>
        <v>2015</v>
      </c>
    </row>
    <row r="1706" spans="1:18" ht="28.8" hidden="1" x14ac:dyDescent="0.55000000000000004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108"/>
        <v>42021.139733796299</v>
      </c>
      <c r="P1706" t="str">
        <f t="shared" si="109"/>
        <v>music</v>
      </c>
      <c r="Q1706" t="str">
        <f t="shared" si="110"/>
        <v>faith</v>
      </c>
      <c r="R1706">
        <f t="shared" si="111"/>
        <v>2015</v>
      </c>
    </row>
    <row r="1707" spans="1:18" ht="43.2" hidden="1" x14ac:dyDescent="0.55000000000000004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108"/>
        <v>42245.016736111109</v>
      </c>
      <c r="P1707" t="str">
        <f t="shared" si="109"/>
        <v>music</v>
      </c>
      <c r="Q1707" t="str">
        <f t="shared" si="110"/>
        <v>faith</v>
      </c>
      <c r="R1707">
        <f t="shared" si="111"/>
        <v>2015</v>
      </c>
    </row>
    <row r="1708" spans="1:18" ht="43.2" hidden="1" x14ac:dyDescent="0.55000000000000004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108"/>
        <v>42179.306388888886</v>
      </c>
      <c r="P1708" t="str">
        <f t="shared" si="109"/>
        <v>music</v>
      </c>
      <c r="Q1708" t="str">
        <f t="shared" si="110"/>
        <v>faith</v>
      </c>
      <c r="R1708">
        <f t="shared" si="111"/>
        <v>2015</v>
      </c>
    </row>
    <row r="1709" spans="1:18" ht="43.2" hidden="1" x14ac:dyDescent="0.55000000000000004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108"/>
        <v>42427.721006944441</v>
      </c>
      <c r="P1709" t="str">
        <f t="shared" si="109"/>
        <v>music</v>
      </c>
      <c r="Q1709" t="str">
        <f t="shared" si="110"/>
        <v>faith</v>
      </c>
      <c r="R1709">
        <f t="shared" si="111"/>
        <v>2016</v>
      </c>
    </row>
    <row r="1710" spans="1:18" ht="43.2" hidden="1" x14ac:dyDescent="0.55000000000000004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108"/>
        <v>42451.866967592592</v>
      </c>
      <c r="P1710" t="str">
        <f t="shared" si="109"/>
        <v>music</v>
      </c>
      <c r="Q1710" t="str">
        <f t="shared" si="110"/>
        <v>faith</v>
      </c>
      <c r="R1710">
        <f t="shared" si="111"/>
        <v>2016</v>
      </c>
    </row>
    <row r="1711" spans="1:18" ht="43.2" hidden="1" x14ac:dyDescent="0.55000000000000004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108"/>
        <v>41841.56381944444</v>
      </c>
      <c r="P1711" t="str">
        <f t="shared" si="109"/>
        <v>music</v>
      </c>
      <c r="Q1711" t="str">
        <f t="shared" si="110"/>
        <v>faith</v>
      </c>
      <c r="R1711">
        <f t="shared" si="111"/>
        <v>2014</v>
      </c>
    </row>
    <row r="1712" spans="1:18" ht="28.8" hidden="1" x14ac:dyDescent="0.55000000000000004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108"/>
        <v>42341.59129629629</v>
      </c>
      <c r="P1712" t="str">
        <f t="shared" si="109"/>
        <v>music</v>
      </c>
      <c r="Q1712" t="str">
        <f t="shared" si="110"/>
        <v>faith</v>
      </c>
      <c r="R1712">
        <f t="shared" si="111"/>
        <v>2015</v>
      </c>
    </row>
    <row r="1713" spans="1:18" ht="43.2" hidden="1" x14ac:dyDescent="0.55000000000000004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108"/>
        <v>41852.646226851852</v>
      </c>
      <c r="P1713" t="str">
        <f t="shared" si="109"/>
        <v>music</v>
      </c>
      <c r="Q1713" t="str">
        <f t="shared" si="110"/>
        <v>faith</v>
      </c>
      <c r="R1713">
        <f t="shared" si="111"/>
        <v>2014</v>
      </c>
    </row>
    <row r="1714" spans="1:18" ht="43.2" hidden="1" x14ac:dyDescent="0.55000000000000004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108"/>
        <v>42125.913807870369</v>
      </c>
      <c r="P1714" t="str">
        <f t="shared" si="109"/>
        <v>music</v>
      </c>
      <c r="Q1714" t="str">
        <f t="shared" si="110"/>
        <v>faith</v>
      </c>
      <c r="R1714">
        <f t="shared" si="111"/>
        <v>2015</v>
      </c>
    </row>
    <row r="1715" spans="1:18" ht="57.6" hidden="1" x14ac:dyDescent="0.55000000000000004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108"/>
        <v>41887.801064814819</v>
      </c>
      <c r="P1715" t="str">
        <f t="shared" si="109"/>
        <v>music</v>
      </c>
      <c r="Q1715" t="str">
        <f t="shared" si="110"/>
        <v>faith</v>
      </c>
      <c r="R1715">
        <f t="shared" si="111"/>
        <v>2014</v>
      </c>
    </row>
    <row r="1716" spans="1:18" ht="43.2" hidden="1" x14ac:dyDescent="0.55000000000000004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108"/>
        <v>42095.918530092589</v>
      </c>
      <c r="P1716" t="str">
        <f t="shared" si="109"/>
        <v>music</v>
      </c>
      <c r="Q1716" t="str">
        <f t="shared" si="110"/>
        <v>faith</v>
      </c>
      <c r="R1716">
        <f t="shared" si="111"/>
        <v>2015</v>
      </c>
    </row>
    <row r="1717" spans="1:18" ht="43.2" hidden="1" x14ac:dyDescent="0.55000000000000004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108"/>
        <v>42064.217418981483</v>
      </c>
      <c r="P1717" t="str">
        <f t="shared" si="109"/>
        <v>music</v>
      </c>
      <c r="Q1717" t="str">
        <f t="shared" si="110"/>
        <v>faith</v>
      </c>
      <c r="R1717">
        <f t="shared" si="111"/>
        <v>2015</v>
      </c>
    </row>
    <row r="1718" spans="1:18" ht="43.2" hidden="1" x14ac:dyDescent="0.55000000000000004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108"/>
        <v>42673.577534722222</v>
      </c>
      <c r="P1718" t="str">
        <f t="shared" si="109"/>
        <v>music</v>
      </c>
      <c r="Q1718" t="str">
        <f t="shared" si="110"/>
        <v>faith</v>
      </c>
      <c r="R1718">
        <f t="shared" si="111"/>
        <v>2016</v>
      </c>
    </row>
    <row r="1719" spans="1:18" ht="43.2" hidden="1" x14ac:dyDescent="0.55000000000000004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108"/>
        <v>42460.98192129629</v>
      </c>
      <c r="P1719" t="str">
        <f t="shared" si="109"/>
        <v>music</v>
      </c>
      <c r="Q1719" t="str">
        <f t="shared" si="110"/>
        <v>faith</v>
      </c>
      <c r="R1719">
        <f t="shared" si="111"/>
        <v>2016</v>
      </c>
    </row>
    <row r="1720" spans="1:18" hidden="1" x14ac:dyDescent="0.55000000000000004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108"/>
        <v>42460.610520833332</v>
      </c>
      <c r="P1720" t="str">
        <f t="shared" si="109"/>
        <v>music</v>
      </c>
      <c r="Q1720" t="str">
        <f t="shared" si="110"/>
        <v>faith</v>
      </c>
      <c r="R1720">
        <f t="shared" si="111"/>
        <v>2016</v>
      </c>
    </row>
    <row r="1721" spans="1:18" ht="43.2" hidden="1" x14ac:dyDescent="0.55000000000000004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108"/>
        <v>41869.534618055557</v>
      </c>
      <c r="P1721" t="str">
        <f t="shared" si="109"/>
        <v>music</v>
      </c>
      <c r="Q1721" t="str">
        <f t="shared" si="110"/>
        <v>faith</v>
      </c>
      <c r="R1721">
        <f t="shared" si="111"/>
        <v>2014</v>
      </c>
    </row>
    <row r="1722" spans="1:18" ht="43.2" hidden="1" x14ac:dyDescent="0.55000000000000004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108"/>
        <v>41922.783229166671</v>
      </c>
      <c r="P1722" t="str">
        <f t="shared" si="109"/>
        <v>music</v>
      </c>
      <c r="Q1722" t="str">
        <f t="shared" si="110"/>
        <v>faith</v>
      </c>
      <c r="R1722">
        <f t="shared" si="111"/>
        <v>2014</v>
      </c>
    </row>
    <row r="1723" spans="1:18" ht="43.2" hidden="1" x14ac:dyDescent="0.55000000000000004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108"/>
        <v>42319.461377314816</v>
      </c>
      <c r="P1723" t="str">
        <f t="shared" si="109"/>
        <v>music</v>
      </c>
      <c r="Q1723" t="str">
        <f t="shared" si="110"/>
        <v>faith</v>
      </c>
      <c r="R1723">
        <f t="shared" si="111"/>
        <v>2015</v>
      </c>
    </row>
    <row r="1724" spans="1:18" ht="43.2" hidden="1" x14ac:dyDescent="0.55000000000000004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108"/>
        <v>42425.960983796293</v>
      </c>
      <c r="P1724" t="str">
        <f t="shared" si="109"/>
        <v>music</v>
      </c>
      <c r="Q1724" t="str">
        <f t="shared" si="110"/>
        <v>faith</v>
      </c>
      <c r="R1724">
        <f t="shared" si="111"/>
        <v>2016</v>
      </c>
    </row>
    <row r="1725" spans="1:18" ht="43.2" hidden="1" x14ac:dyDescent="0.55000000000000004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108"/>
        <v>42129.82540509259</v>
      </c>
      <c r="P1725" t="str">
        <f t="shared" si="109"/>
        <v>music</v>
      </c>
      <c r="Q1725" t="str">
        <f t="shared" si="110"/>
        <v>faith</v>
      </c>
      <c r="R1725">
        <f t="shared" si="111"/>
        <v>2015</v>
      </c>
    </row>
    <row r="1726" spans="1:18" ht="43.2" hidden="1" x14ac:dyDescent="0.55000000000000004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108"/>
        <v>41912.932430555556</v>
      </c>
      <c r="P1726" t="str">
        <f t="shared" si="109"/>
        <v>music</v>
      </c>
      <c r="Q1726" t="str">
        <f t="shared" si="110"/>
        <v>faith</v>
      </c>
      <c r="R1726">
        <f t="shared" si="111"/>
        <v>2014</v>
      </c>
    </row>
    <row r="1727" spans="1:18" ht="43.2" hidden="1" x14ac:dyDescent="0.55000000000000004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108"/>
        <v>41845.968159722222</v>
      </c>
      <c r="P1727" t="str">
        <f t="shared" si="109"/>
        <v>music</v>
      </c>
      <c r="Q1727" t="str">
        <f t="shared" si="110"/>
        <v>faith</v>
      </c>
      <c r="R1727">
        <f t="shared" si="111"/>
        <v>2014</v>
      </c>
    </row>
    <row r="1728" spans="1:18" ht="28.8" hidden="1" x14ac:dyDescent="0.55000000000000004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108"/>
        <v>41788.919722222221</v>
      </c>
      <c r="P1728" t="str">
        <f t="shared" si="109"/>
        <v>music</v>
      </c>
      <c r="Q1728" t="str">
        <f t="shared" si="110"/>
        <v>faith</v>
      </c>
      <c r="R1728">
        <f t="shared" si="111"/>
        <v>2014</v>
      </c>
    </row>
    <row r="1729" spans="1:18" ht="43.2" hidden="1" x14ac:dyDescent="0.55000000000000004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108"/>
        <v>42044.927974537044</v>
      </c>
      <c r="P1729" t="str">
        <f t="shared" si="109"/>
        <v>music</v>
      </c>
      <c r="Q1729" t="str">
        <f t="shared" si="110"/>
        <v>faith</v>
      </c>
      <c r="R1729">
        <f t="shared" si="111"/>
        <v>2015</v>
      </c>
    </row>
    <row r="1730" spans="1:18" ht="43.2" hidden="1" x14ac:dyDescent="0.55000000000000004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si="108"/>
        <v>42268.625856481478</v>
      </c>
      <c r="P1730" t="str">
        <f t="shared" si="109"/>
        <v>music</v>
      </c>
      <c r="Q1730" t="str">
        <f t="shared" si="110"/>
        <v>faith</v>
      </c>
      <c r="R1730">
        <f t="shared" si="111"/>
        <v>2015</v>
      </c>
    </row>
    <row r="1731" spans="1:18" ht="43.2" hidden="1" x14ac:dyDescent="0.55000000000000004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si="108"/>
        <v>42471.052152777775</v>
      </c>
      <c r="P1731" t="str">
        <f t="shared" si="109"/>
        <v>music</v>
      </c>
      <c r="Q1731" t="str">
        <f t="shared" si="110"/>
        <v>faith</v>
      </c>
      <c r="R1731">
        <f t="shared" si="111"/>
        <v>2016</v>
      </c>
    </row>
    <row r="1732" spans="1:18" ht="43.2" hidden="1" x14ac:dyDescent="0.55000000000000004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108"/>
        <v>42272.087766203709</v>
      </c>
      <c r="P1732" t="str">
        <f t="shared" si="109"/>
        <v>music</v>
      </c>
      <c r="Q1732" t="str">
        <f t="shared" si="110"/>
        <v>faith</v>
      </c>
      <c r="R1732">
        <f t="shared" si="111"/>
        <v>2015</v>
      </c>
    </row>
    <row r="1733" spans="1:18" ht="28.8" hidden="1" x14ac:dyDescent="0.55000000000000004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108"/>
        <v>42152.906851851847</v>
      </c>
      <c r="P1733" t="str">
        <f t="shared" si="109"/>
        <v>music</v>
      </c>
      <c r="Q1733" t="str">
        <f t="shared" si="110"/>
        <v>faith</v>
      </c>
      <c r="R1733">
        <f t="shared" si="111"/>
        <v>2015</v>
      </c>
    </row>
    <row r="1734" spans="1:18" ht="43.2" hidden="1" x14ac:dyDescent="0.55000000000000004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108"/>
        <v>42325.683807870373</v>
      </c>
      <c r="P1734" t="str">
        <f t="shared" si="109"/>
        <v>music</v>
      </c>
      <c r="Q1734" t="str">
        <f t="shared" si="110"/>
        <v>faith</v>
      </c>
      <c r="R1734">
        <f t="shared" si="111"/>
        <v>2015</v>
      </c>
    </row>
    <row r="1735" spans="1:18" ht="43.2" hidden="1" x14ac:dyDescent="0.55000000000000004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108"/>
        <v>42614.675625000003</v>
      </c>
      <c r="P1735" t="str">
        <f t="shared" si="109"/>
        <v>music</v>
      </c>
      <c r="Q1735" t="str">
        <f t="shared" si="110"/>
        <v>faith</v>
      </c>
      <c r="R1735">
        <f t="shared" si="111"/>
        <v>2016</v>
      </c>
    </row>
    <row r="1736" spans="1:18" ht="43.2" hidden="1" x14ac:dyDescent="0.55000000000000004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108"/>
        <v>42102.036527777775</v>
      </c>
      <c r="P1736" t="str">
        <f t="shared" si="109"/>
        <v>music</v>
      </c>
      <c r="Q1736" t="str">
        <f t="shared" si="110"/>
        <v>faith</v>
      </c>
      <c r="R1736">
        <f t="shared" si="111"/>
        <v>2015</v>
      </c>
    </row>
    <row r="1737" spans="1:18" ht="43.2" hidden="1" x14ac:dyDescent="0.55000000000000004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108"/>
        <v>42559.814178240747</v>
      </c>
      <c r="P1737" t="str">
        <f t="shared" si="109"/>
        <v>music</v>
      </c>
      <c r="Q1737" t="str">
        <f t="shared" si="110"/>
        <v>faith</v>
      </c>
      <c r="R1737">
        <f t="shared" si="111"/>
        <v>2016</v>
      </c>
    </row>
    <row r="1738" spans="1:18" ht="28.8" hidden="1" x14ac:dyDescent="0.55000000000000004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ref="O1738:O1801" si="112">(((J1738/60)/60)/24)+DATE(1970,1,1)</f>
        <v>42286.861493055556</v>
      </c>
      <c r="P1738" t="str">
        <f t="shared" ref="P1738:P1801" si="113">LEFT(N1738,SEARCH("/",N1738)-1)</f>
        <v>music</v>
      </c>
      <c r="Q1738" t="str">
        <f t="shared" ref="Q1738:Q1801" si="114">RIGHT(N1738,LEN(N1738)-SEARCH("/",N1738))</f>
        <v>faith</v>
      </c>
      <c r="R1738">
        <f t="shared" ref="R1738:R1801" si="115">YEAR(O1738)</f>
        <v>2015</v>
      </c>
    </row>
    <row r="1739" spans="1:18" ht="43.2" hidden="1" x14ac:dyDescent="0.55000000000000004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112"/>
        <v>42175.948981481488</v>
      </c>
      <c r="P1739" t="str">
        <f t="shared" si="113"/>
        <v>music</v>
      </c>
      <c r="Q1739" t="str">
        <f t="shared" si="114"/>
        <v>faith</v>
      </c>
      <c r="R1739">
        <f t="shared" si="115"/>
        <v>2015</v>
      </c>
    </row>
    <row r="1740" spans="1:18" ht="28.8" hidden="1" x14ac:dyDescent="0.55000000000000004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112"/>
        <v>41884.874328703707</v>
      </c>
      <c r="P1740" t="str">
        <f t="shared" si="113"/>
        <v>music</v>
      </c>
      <c r="Q1740" t="str">
        <f t="shared" si="114"/>
        <v>faith</v>
      </c>
      <c r="R1740">
        <f t="shared" si="115"/>
        <v>2014</v>
      </c>
    </row>
    <row r="1741" spans="1:18" ht="43.2" hidden="1" x14ac:dyDescent="0.55000000000000004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112"/>
        <v>42435.874212962968</v>
      </c>
      <c r="P1741" t="str">
        <f t="shared" si="113"/>
        <v>music</v>
      </c>
      <c r="Q1741" t="str">
        <f t="shared" si="114"/>
        <v>faith</v>
      </c>
      <c r="R1741">
        <f t="shared" si="115"/>
        <v>2016</v>
      </c>
    </row>
    <row r="1742" spans="1:18" ht="43.2" hidden="1" x14ac:dyDescent="0.55000000000000004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112"/>
        <v>42171.817384259266</v>
      </c>
      <c r="P1742" t="str">
        <f t="shared" si="113"/>
        <v>music</v>
      </c>
      <c r="Q1742" t="str">
        <f t="shared" si="114"/>
        <v>faith</v>
      </c>
      <c r="R1742">
        <f t="shared" si="115"/>
        <v>2015</v>
      </c>
    </row>
    <row r="1743" spans="1:18" ht="28.8" hidden="1" x14ac:dyDescent="0.55000000000000004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112"/>
        <v>42120.628136574072</v>
      </c>
      <c r="P1743" t="str">
        <f t="shared" si="113"/>
        <v>photography</v>
      </c>
      <c r="Q1743" t="str">
        <f t="shared" si="114"/>
        <v>photobooks</v>
      </c>
      <c r="R1743">
        <f t="shared" si="115"/>
        <v>2015</v>
      </c>
    </row>
    <row r="1744" spans="1:18" ht="43.2" hidden="1" x14ac:dyDescent="0.55000000000000004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112"/>
        <v>42710.876967592587</v>
      </c>
      <c r="P1744" t="str">
        <f t="shared" si="113"/>
        <v>photography</v>
      </c>
      <c r="Q1744" t="str">
        <f t="shared" si="114"/>
        <v>photobooks</v>
      </c>
      <c r="R1744">
        <f t="shared" si="115"/>
        <v>2016</v>
      </c>
    </row>
    <row r="1745" spans="1:18" ht="43.2" hidden="1" x14ac:dyDescent="0.55000000000000004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112"/>
        <v>42586.925636574073</v>
      </c>
      <c r="P1745" t="str">
        <f t="shared" si="113"/>
        <v>photography</v>
      </c>
      <c r="Q1745" t="str">
        <f t="shared" si="114"/>
        <v>photobooks</v>
      </c>
      <c r="R1745">
        <f t="shared" si="115"/>
        <v>2016</v>
      </c>
    </row>
    <row r="1746" spans="1:18" ht="43.2" hidden="1" x14ac:dyDescent="0.55000000000000004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112"/>
        <v>42026.605057870373</v>
      </c>
      <c r="P1746" t="str">
        <f t="shared" si="113"/>
        <v>photography</v>
      </c>
      <c r="Q1746" t="str">
        <f t="shared" si="114"/>
        <v>photobooks</v>
      </c>
      <c r="R1746">
        <f t="shared" si="115"/>
        <v>2015</v>
      </c>
    </row>
    <row r="1747" spans="1:18" ht="43.2" hidden="1" x14ac:dyDescent="0.55000000000000004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112"/>
        <v>42690.259699074071</v>
      </c>
      <c r="P1747" t="str">
        <f t="shared" si="113"/>
        <v>photography</v>
      </c>
      <c r="Q1747" t="str">
        <f t="shared" si="114"/>
        <v>photobooks</v>
      </c>
      <c r="R1747">
        <f t="shared" si="115"/>
        <v>2016</v>
      </c>
    </row>
    <row r="1748" spans="1:18" ht="43.2" hidden="1" x14ac:dyDescent="0.55000000000000004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112"/>
        <v>42668.176701388889</v>
      </c>
      <c r="P1748" t="str">
        <f t="shared" si="113"/>
        <v>photography</v>
      </c>
      <c r="Q1748" t="str">
        <f t="shared" si="114"/>
        <v>photobooks</v>
      </c>
      <c r="R1748">
        <f t="shared" si="115"/>
        <v>2016</v>
      </c>
    </row>
    <row r="1749" spans="1:18" ht="43.2" hidden="1" x14ac:dyDescent="0.55000000000000004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112"/>
        <v>42292.435532407413</v>
      </c>
      <c r="P1749" t="str">
        <f t="shared" si="113"/>
        <v>photography</v>
      </c>
      <c r="Q1749" t="str">
        <f t="shared" si="114"/>
        <v>photobooks</v>
      </c>
      <c r="R1749">
        <f t="shared" si="115"/>
        <v>2015</v>
      </c>
    </row>
    <row r="1750" spans="1:18" ht="28.8" hidden="1" x14ac:dyDescent="0.55000000000000004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112"/>
        <v>42219.950729166667</v>
      </c>
      <c r="P1750" t="str">
        <f t="shared" si="113"/>
        <v>photography</v>
      </c>
      <c r="Q1750" t="str">
        <f t="shared" si="114"/>
        <v>photobooks</v>
      </c>
      <c r="R1750">
        <f t="shared" si="115"/>
        <v>2015</v>
      </c>
    </row>
    <row r="1751" spans="1:18" ht="28.8" hidden="1" x14ac:dyDescent="0.55000000000000004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112"/>
        <v>42758.975937499999</v>
      </c>
      <c r="P1751" t="str">
        <f t="shared" si="113"/>
        <v>photography</v>
      </c>
      <c r="Q1751" t="str">
        <f t="shared" si="114"/>
        <v>photobooks</v>
      </c>
      <c r="R1751">
        <f t="shared" si="115"/>
        <v>2017</v>
      </c>
    </row>
    <row r="1752" spans="1:18" ht="43.2" hidden="1" x14ac:dyDescent="0.55000000000000004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112"/>
        <v>42454.836851851855</v>
      </c>
      <c r="P1752" t="str">
        <f t="shared" si="113"/>
        <v>photography</v>
      </c>
      <c r="Q1752" t="str">
        <f t="shared" si="114"/>
        <v>photobooks</v>
      </c>
      <c r="R1752">
        <f t="shared" si="115"/>
        <v>2016</v>
      </c>
    </row>
    <row r="1753" spans="1:18" ht="28.8" hidden="1" x14ac:dyDescent="0.55000000000000004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112"/>
        <v>42052.7815162037</v>
      </c>
      <c r="P1753" t="str">
        <f t="shared" si="113"/>
        <v>photography</v>
      </c>
      <c r="Q1753" t="str">
        <f t="shared" si="114"/>
        <v>photobooks</v>
      </c>
      <c r="R1753">
        <f t="shared" si="115"/>
        <v>2015</v>
      </c>
    </row>
    <row r="1754" spans="1:18" ht="28.8" hidden="1" x14ac:dyDescent="0.55000000000000004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112"/>
        <v>42627.253263888888</v>
      </c>
      <c r="P1754" t="str">
        <f t="shared" si="113"/>
        <v>photography</v>
      </c>
      <c r="Q1754" t="str">
        <f t="shared" si="114"/>
        <v>photobooks</v>
      </c>
      <c r="R1754">
        <f t="shared" si="115"/>
        <v>2016</v>
      </c>
    </row>
    <row r="1755" spans="1:18" ht="43.2" hidden="1" x14ac:dyDescent="0.55000000000000004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112"/>
        <v>42420.74962962963</v>
      </c>
      <c r="P1755" t="str">
        <f t="shared" si="113"/>
        <v>photography</v>
      </c>
      <c r="Q1755" t="str">
        <f t="shared" si="114"/>
        <v>photobooks</v>
      </c>
      <c r="R1755">
        <f t="shared" si="115"/>
        <v>2016</v>
      </c>
    </row>
    <row r="1756" spans="1:18" ht="43.2" hidden="1" x14ac:dyDescent="0.55000000000000004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112"/>
        <v>42067.876770833333</v>
      </c>
      <c r="P1756" t="str">
        <f t="shared" si="113"/>
        <v>photography</v>
      </c>
      <c r="Q1756" t="str">
        <f t="shared" si="114"/>
        <v>photobooks</v>
      </c>
      <c r="R1756">
        <f t="shared" si="115"/>
        <v>2015</v>
      </c>
    </row>
    <row r="1757" spans="1:18" ht="43.2" hidden="1" x14ac:dyDescent="0.55000000000000004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112"/>
        <v>42252.788900462961</v>
      </c>
      <c r="P1757" t="str">
        <f t="shared" si="113"/>
        <v>photography</v>
      </c>
      <c r="Q1757" t="str">
        <f t="shared" si="114"/>
        <v>photobooks</v>
      </c>
      <c r="R1757">
        <f t="shared" si="115"/>
        <v>2015</v>
      </c>
    </row>
    <row r="1758" spans="1:18" ht="43.2" hidden="1" x14ac:dyDescent="0.55000000000000004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112"/>
        <v>42571.167465277773</v>
      </c>
      <c r="P1758" t="str">
        <f t="shared" si="113"/>
        <v>photography</v>
      </c>
      <c r="Q1758" t="str">
        <f t="shared" si="114"/>
        <v>photobooks</v>
      </c>
      <c r="R1758">
        <f t="shared" si="115"/>
        <v>2016</v>
      </c>
    </row>
    <row r="1759" spans="1:18" ht="28.8" hidden="1" x14ac:dyDescent="0.55000000000000004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112"/>
        <v>42733.827349537038</v>
      </c>
      <c r="P1759" t="str">
        <f t="shared" si="113"/>
        <v>photography</v>
      </c>
      <c r="Q1759" t="str">
        <f t="shared" si="114"/>
        <v>photobooks</v>
      </c>
      <c r="R1759">
        <f t="shared" si="115"/>
        <v>2016</v>
      </c>
    </row>
    <row r="1760" spans="1:18" ht="43.2" hidden="1" x14ac:dyDescent="0.55000000000000004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112"/>
        <v>42505.955925925926</v>
      </c>
      <c r="P1760" t="str">
        <f t="shared" si="113"/>
        <v>photography</v>
      </c>
      <c r="Q1760" t="str">
        <f t="shared" si="114"/>
        <v>photobooks</v>
      </c>
      <c r="R1760">
        <f t="shared" si="115"/>
        <v>2016</v>
      </c>
    </row>
    <row r="1761" spans="1:18" ht="28.8" hidden="1" x14ac:dyDescent="0.55000000000000004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112"/>
        <v>42068.829039351855</v>
      </c>
      <c r="P1761" t="str">
        <f t="shared" si="113"/>
        <v>photography</v>
      </c>
      <c r="Q1761" t="str">
        <f t="shared" si="114"/>
        <v>photobooks</v>
      </c>
      <c r="R1761">
        <f t="shared" si="115"/>
        <v>2015</v>
      </c>
    </row>
    <row r="1762" spans="1:18" ht="43.2" hidden="1" x14ac:dyDescent="0.55000000000000004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112"/>
        <v>42405.67260416667</v>
      </c>
      <c r="P1762" t="str">
        <f t="shared" si="113"/>
        <v>photography</v>
      </c>
      <c r="Q1762" t="str">
        <f t="shared" si="114"/>
        <v>photobooks</v>
      </c>
      <c r="R1762">
        <f t="shared" si="115"/>
        <v>2016</v>
      </c>
    </row>
    <row r="1763" spans="1:18" ht="28.8" hidden="1" x14ac:dyDescent="0.55000000000000004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112"/>
        <v>42209.567824074074</v>
      </c>
      <c r="P1763" t="str">
        <f t="shared" si="113"/>
        <v>photography</v>
      </c>
      <c r="Q1763" t="str">
        <f t="shared" si="114"/>
        <v>photobooks</v>
      </c>
      <c r="R1763">
        <f t="shared" si="115"/>
        <v>2015</v>
      </c>
    </row>
    <row r="1764" spans="1:18" hidden="1" x14ac:dyDescent="0.55000000000000004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112"/>
        <v>42410.982002314813</v>
      </c>
      <c r="P1764" t="str">
        <f t="shared" si="113"/>
        <v>photography</v>
      </c>
      <c r="Q1764" t="str">
        <f t="shared" si="114"/>
        <v>photobooks</v>
      </c>
      <c r="R1764">
        <f t="shared" si="115"/>
        <v>2016</v>
      </c>
    </row>
    <row r="1765" spans="1:18" ht="43.2" hidden="1" x14ac:dyDescent="0.55000000000000004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112"/>
        <v>42636.868518518517</v>
      </c>
      <c r="P1765" t="str">
        <f t="shared" si="113"/>
        <v>photography</v>
      </c>
      <c r="Q1765" t="str">
        <f t="shared" si="114"/>
        <v>photobooks</v>
      </c>
      <c r="R1765">
        <f t="shared" si="115"/>
        <v>2016</v>
      </c>
    </row>
    <row r="1766" spans="1:18" ht="43.2" hidden="1" x14ac:dyDescent="0.55000000000000004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112"/>
        <v>41825.485868055555</v>
      </c>
      <c r="P1766" t="str">
        <f t="shared" si="113"/>
        <v>photography</v>
      </c>
      <c r="Q1766" t="str">
        <f t="shared" si="114"/>
        <v>photobooks</v>
      </c>
      <c r="R1766">
        <f t="shared" si="115"/>
        <v>2014</v>
      </c>
    </row>
    <row r="1767" spans="1:18" ht="43.2" hidden="1" x14ac:dyDescent="0.55000000000000004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112"/>
        <v>41834.980462962965</v>
      </c>
      <c r="P1767" t="str">
        <f t="shared" si="113"/>
        <v>photography</v>
      </c>
      <c r="Q1767" t="str">
        <f t="shared" si="114"/>
        <v>photobooks</v>
      </c>
      <c r="R1767">
        <f t="shared" si="115"/>
        <v>2014</v>
      </c>
    </row>
    <row r="1768" spans="1:18" ht="28.8" hidden="1" x14ac:dyDescent="0.55000000000000004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112"/>
        <v>41855.859814814816</v>
      </c>
      <c r="P1768" t="str">
        <f t="shared" si="113"/>
        <v>photography</v>
      </c>
      <c r="Q1768" t="str">
        <f t="shared" si="114"/>
        <v>photobooks</v>
      </c>
      <c r="R1768">
        <f t="shared" si="115"/>
        <v>2014</v>
      </c>
    </row>
    <row r="1769" spans="1:18" ht="28.8" hidden="1" x14ac:dyDescent="0.55000000000000004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112"/>
        <v>41824.658379629633</v>
      </c>
      <c r="P1769" t="str">
        <f t="shared" si="113"/>
        <v>photography</v>
      </c>
      <c r="Q1769" t="str">
        <f t="shared" si="114"/>
        <v>photobooks</v>
      </c>
      <c r="R1769">
        <f t="shared" si="115"/>
        <v>2014</v>
      </c>
    </row>
    <row r="1770" spans="1:18" ht="43.2" hidden="1" x14ac:dyDescent="0.55000000000000004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112"/>
        <v>41849.560694444444</v>
      </c>
      <c r="P1770" t="str">
        <f t="shared" si="113"/>
        <v>photography</v>
      </c>
      <c r="Q1770" t="str">
        <f t="shared" si="114"/>
        <v>photobooks</v>
      </c>
      <c r="R1770">
        <f t="shared" si="115"/>
        <v>2014</v>
      </c>
    </row>
    <row r="1771" spans="1:18" ht="43.2" hidden="1" x14ac:dyDescent="0.55000000000000004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112"/>
        <v>41987.818969907406</v>
      </c>
      <c r="P1771" t="str">
        <f t="shared" si="113"/>
        <v>photography</v>
      </c>
      <c r="Q1771" t="str">
        <f t="shared" si="114"/>
        <v>photobooks</v>
      </c>
      <c r="R1771">
        <f t="shared" si="115"/>
        <v>2014</v>
      </c>
    </row>
    <row r="1772" spans="1:18" ht="43.2" hidden="1" x14ac:dyDescent="0.55000000000000004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112"/>
        <v>41891.780023148152</v>
      </c>
      <c r="P1772" t="str">
        <f t="shared" si="113"/>
        <v>photography</v>
      </c>
      <c r="Q1772" t="str">
        <f t="shared" si="114"/>
        <v>photobooks</v>
      </c>
      <c r="R1772">
        <f t="shared" si="115"/>
        <v>2014</v>
      </c>
    </row>
    <row r="1773" spans="1:18" ht="43.2" hidden="1" x14ac:dyDescent="0.55000000000000004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112"/>
        <v>41905.979629629634</v>
      </c>
      <c r="P1773" t="str">
        <f t="shared" si="113"/>
        <v>photography</v>
      </c>
      <c r="Q1773" t="str">
        <f t="shared" si="114"/>
        <v>photobooks</v>
      </c>
      <c r="R1773">
        <f t="shared" si="115"/>
        <v>2014</v>
      </c>
    </row>
    <row r="1774" spans="1:18" ht="28.8" hidden="1" x14ac:dyDescent="0.55000000000000004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112"/>
        <v>41766.718009259261</v>
      </c>
      <c r="P1774" t="str">
        <f t="shared" si="113"/>
        <v>photography</v>
      </c>
      <c r="Q1774" t="str">
        <f t="shared" si="114"/>
        <v>photobooks</v>
      </c>
      <c r="R1774">
        <f t="shared" si="115"/>
        <v>2014</v>
      </c>
    </row>
    <row r="1775" spans="1:18" ht="43.2" hidden="1" x14ac:dyDescent="0.55000000000000004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112"/>
        <v>41978.760393518518</v>
      </c>
      <c r="P1775" t="str">
        <f t="shared" si="113"/>
        <v>photography</v>
      </c>
      <c r="Q1775" t="str">
        <f t="shared" si="114"/>
        <v>photobooks</v>
      </c>
      <c r="R1775">
        <f t="shared" si="115"/>
        <v>2014</v>
      </c>
    </row>
    <row r="1776" spans="1:18" ht="43.2" hidden="1" x14ac:dyDescent="0.55000000000000004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112"/>
        <v>41930.218657407408</v>
      </c>
      <c r="P1776" t="str">
        <f t="shared" si="113"/>
        <v>photography</v>
      </c>
      <c r="Q1776" t="str">
        <f t="shared" si="114"/>
        <v>photobooks</v>
      </c>
      <c r="R1776">
        <f t="shared" si="115"/>
        <v>2014</v>
      </c>
    </row>
    <row r="1777" spans="1:18" ht="43.2" hidden="1" x14ac:dyDescent="0.55000000000000004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112"/>
        <v>41891.976388888892</v>
      </c>
      <c r="P1777" t="str">
        <f t="shared" si="113"/>
        <v>photography</v>
      </c>
      <c r="Q1777" t="str">
        <f t="shared" si="114"/>
        <v>photobooks</v>
      </c>
      <c r="R1777">
        <f t="shared" si="115"/>
        <v>2014</v>
      </c>
    </row>
    <row r="1778" spans="1:18" ht="43.2" hidden="1" x14ac:dyDescent="0.55000000000000004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112"/>
        <v>41905.95684027778</v>
      </c>
      <c r="P1778" t="str">
        <f t="shared" si="113"/>
        <v>photography</v>
      </c>
      <c r="Q1778" t="str">
        <f t="shared" si="114"/>
        <v>photobooks</v>
      </c>
      <c r="R1778">
        <f t="shared" si="115"/>
        <v>2014</v>
      </c>
    </row>
    <row r="1779" spans="1:18" ht="43.2" hidden="1" x14ac:dyDescent="0.55000000000000004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112"/>
        <v>42025.357094907406</v>
      </c>
      <c r="P1779" t="str">
        <f t="shared" si="113"/>
        <v>photography</v>
      </c>
      <c r="Q1779" t="str">
        <f t="shared" si="114"/>
        <v>photobooks</v>
      </c>
      <c r="R1779">
        <f t="shared" si="115"/>
        <v>2015</v>
      </c>
    </row>
    <row r="1780" spans="1:18" ht="43.2" hidden="1" x14ac:dyDescent="0.55000000000000004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112"/>
        <v>42045.86336805555</v>
      </c>
      <c r="P1780" t="str">
        <f t="shared" si="113"/>
        <v>photography</v>
      </c>
      <c r="Q1780" t="str">
        <f t="shared" si="114"/>
        <v>photobooks</v>
      </c>
      <c r="R1780">
        <f t="shared" si="115"/>
        <v>2015</v>
      </c>
    </row>
    <row r="1781" spans="1:18" ht="43.2" hidden="1" x14ac:dyDescent="0.55000000000000004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112"/>
        <v>42585.691898148143</v>
      </c>
      <c r="P1781" t="str">
        <f t="shared" si="113"/>
        <v>photography</v>
      </c>
      <c r="Q1781" t="str">
        <f t="shared" si="114"/>
        <v>photobooks</v>
      </c>
      <c r="R1781">
        <f t="shared" si="115"/>
        <v>2016</v>
      </c>
    </row>
    <row r="1782" spans="1:18" ht="43.2" hidden="1" x14ac:dyDescent="0.55000000000000004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112"/>
        <v>42493.600810185191</v>
      </c>
      <c r="P1782" t="str">
        <f t="shared" si="113"/>
        <v>photography</v>
      </c>
      <c r="Q1782" t="str">
        <f t="shared" si="114"/>
        <v>photobooks</v>
      </c>
      <c r="R1782">
        <f t="shared" si="115"/>
        <v>2016</v>
      </c>
    </row>
    <row r="1783" spans="1:18" ht="43.2" hidden="1" x14ac:dyDescent="0.55000000000000004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112"/>
        <v>42597.617418981477</v>
      </c>
      <c r="P1783" t="str">
        <f t="shared" si="113"/>
        <v>photography</v>
      </c>
      <c r="Q1783" t="str">
        <f t="shared" si="114"/>
        <v>photobooks</v>
      </c>
      <c r="R1783">
        <f t="shared" si="115"/>
        <v>2016</v>
      </c>
    </row>
    <row r="1784" spans="1:18" ht="43.2" hidden="1" x14ac:dyDescent="0.55000000000000004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112"/>
        <v>42388.575104166666</v>
      </c>
      <c r="P1784" t="str">
        <f t="shared" si="113"/>
        <v>photography</v>
      </c>
      <c r="Q1784" t="str">
        <f t="shared" si="114"/>
        <v>photobooks</v>
      </c>
      <c r="R1784">
        <f t="shared" si="115"/>
        <v>2016</v>
      </c>
    </row>
    <row r="1785" spans="1:18" ht="43.2" hidden="1" x14ac:dyDescent="0.55000000000000004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112"/>
        <v>42115.949976851851</v>
      </c>
      <c r="P1785" t="str">
        <f t="shared" si="113"/>
        <v>photography</v>
      </c>
      <c r="Q1785" t="str">
        <f t="shared" si="114"/>
        <v>photobooks</v>
      </c>
      <c r="R1785">
        <f t="shared" si="115"/>
        <v>2015</v>
      </c>
    </row>
    <row r="1786" spans="1:18" ht="43.2" hidden="1" x14ac:dyDescent="0.55000000000000004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112"/>
        <v>42003.655555555553</v>
      </c>
      <c r="P1786" t="str">
        <f t="shared" si="113"/>
        <v>photography</v>
      </c>
      <c r="Q1786" t="str">
        <f t="shared" si="114"/>
        <v>photobooks</v>
      </c>
      <c r="R1786">
        <f t="shared" si="115"/>
        <v>2014</v>
      </c>
    </row>
    <row r="1787" spans="1:18" ht="43.2" hidden="1" x14ac:dyDescent="0.55000000000000004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112"/>
        <v>41897.134895833333</v>
      </c>
      <c r="P1787" t="str">
        <f t="shared" si="113"/>
        <v>photography</v>
      </c>
      <c r="Q1787" t="str">
        <f t="shared" si="114"/>
        <v>photobooks</v>
      </c>
      <c r="R1787">
        <f t="shared" si="115"/>
        <v>2014</v>
      </c>
    </row>
    <row r="1788" spans="1:18" ht="43.2" hidden="1" x14ac:dyDescent="0.55000000000000004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112"/>
        <v>41958.550659722227</v>
      </c>
      <c r="P1788" t="str">
        <f t="shared" si="113"/>
        <v>photography</v>
      </c>
      <c r="Q1788" t="str">
        <f t="shared" si="114"/>
        <v>photobooks</v>
      </c>
      <c r="R1788">
        <f t="shared" si="115"/>
        <v>2014</v>
      </c>
    </row>
    <row r="1789" spans="1:18" ht="43.2" hidden="1" x14ac:dyDescent="0.55000000000000004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112"/>
        <v>42068.65552083333</v>
      </c>
      <c r="P1789" t="str">
        <f t="shared" si="113"/>
        <v>photography</v>
      </c>
      <c r="Q1789" t="str">
        <f t="shared" si="114"/>
        <v>photobooks</v>
      </c>
      <c r="R1789">
        <f t="shared" si="115"/>
        <v>2015</v>
      </c>
    </row>
    <row r="1790" spans="1:18" ht="43.2" hidden="1" x14ac:dyDescent="0.55000000000000004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112"/>
        <v>41913.94840277778</v>
      </c>
      <c r="P1790" t="str">
        <f t="shared" si="113"/>
        <v>photography</v>
      </c>
      <c r="Q1790" t="str">
        <f t="shared" si="114"/>
        <v>photobooks</v>
      </c>
      <c r="R1790">
        <f t="shared" si="115"/>
        <v>2014</v>
      </c>
    </row>
    <row r="1791" spans="1:18" ht="43.2" hidden="1" x14ac:dyDescent="0.55000000000000004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112"/>
        <v>41956.250034722223</v>
      </c>
      <c r="P1791" t="str">
        <f t="shared" si="113"/>
        <v>photography</v>
      </c>
      <c r="Q1791" t="str">
        <f t="shared" si="114"/>
        <v>photobooks</v>
      </c>
      <c r="R1791">
        <f t="shared" si="115"/>
        <v>2014</v>
      </c>
    </row>
    <row r="1792" spans="1:18" ht="43.2" hidden="1" x14ac:dyDescent="0.55000000000000004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112"/>
        <v>42010.674513888895</v>
      </c>
      <c r="P1792" t="str">
        <f t="shared" si="113"/>
        <v>photography</v>
      </c>
      <c r="Q1792" t="str">
        <f t="shared" si="114"/>
        <v>photobooks</v>
      </c>
      <c r="R1792">
        <f t="shared" si="115"/>
        <v>2015</v>
      </c>
    </row>
    <row r="1793" spans="1:18" ht="28.8" hidden="1" x14ac:dyDescent="0.55000000000000004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112"/>
        <v>41973.740335648152</v>
      </c>
      <c r="P1793" t="str">
        <f t="shared" si="113"/>
        <v>photography</v>
      </c>
      <c r="Q1793" t="str">
        <f t="shared" si="114"/>
        <v>photobooks</v>
      </c>
      <c r="R1793">
        <f t="shared" si="115"/>
        <v>2014</v>
      </c>
    </row>
    <row r="1794" spans="1:18" ht="28.8" hidden="1" x14ac:dyDescent="0.55000000000000004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si="112"/>
        <v>42189.031041666662</v>
      </c>
      <c r="P1794" t="str">
        <f t="shared" si="113"/>
        <v>photography</v>
      </c>
      <c r="Q1794" t="str">
        <f t="shared" si="114"/>
        <v>photobooks</v>
      </c>
      <c r="R1794">
        <f t="shared" si="115"/>
        <v>2015</v>
      </c>
    </row>
    <row r="1795" spans="1:18" ht="43.2" hidden="1" x14ac:dyDescent="0.55000000000000004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si="112"/>
        <v>41940.89166666667</v>
      </c>
      <c r="P1795" t="str">
        <f t="shared" si="113"/>
        <v>photography</v>
      </c>
      <c r="Q1795" t="str">
        <f t="shared" si="114"/>
        <v>photobooks</v>
      </c>
      <c r="R1795">
        <f t="shared" si="115"/>
        <v>2014</v>
      </c>
    </row>
    <row r="1796" spans="1:18" ht="43.2" hidden="1" x14ac:dyDescent="0.55000000000000004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112"/>
        <v>42011.551180555558</v>
      </c>
      <c r="P1796" t="str">
        <f t="shared" si="113"/>
        <v>photography</v>
      </c>
      <c r="Q1796" t="str">
        <f t="shared" si="114"/>
        <v>photobooks</v>
      </c>
      <c r="R1796">
        <f t="shared" si="115"/>
        <v>2015</v>
      </c>
    </row>
    <row r="1797" spans="1:18" ht="43.2" hidden="1" x14ac:dyDescent="0.55000000000000004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112"/>
        <v>42628.288668981477</v>
      </c>
      <c r="P1797" t="str">
        <f t="shared" si="113"/>
        <v>photography</v>
      </c>
      <c r="Q1797" t="str">
        <f t="shared" si="114"/>
        <v>photobooks</v>
      </c>
      <c r="R1797">
        <f t="shared" si="115"/>
        <v>2016</v>
      </c>
    </row>
    <row r="1798" spans="1:18" ht="43.2" hidden="1" x14ac:dyDescent="0.55000000000000004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112"/>
        <v>42515.439421296294</v>
      </c>
      <c r="P1798" t="str">
        <f t="shared" si="113"/>
        <v>photography</v>
      </c>
      <c r="Q1798" t="str">
        <f t="shared" si="114"/>
        <v>photobooks</v>
      </c>
      <c r="R1798">
        <f t="shared" si="115"/>
        <v>2016</v>
      </c>
    </row>
    <row r="1799" spans="1:18" ht="43.2" hidden="1" x14ac:dyDescent="0.55000000000000004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112"/>
        <v>42689.56931712963</v>
      </c>
      <c r="P1799" t="str">
        <f t="shared" si="113"/>
        <v>photography</v>
      </c>
      <c r="Q1799" t="str">
        <f t="shared" si="114"/>
        <v>photobooks</v>
      </c>
      <c r="R1799">
        <f t="shared" si="115"/>
        <v>2016</v>
      </c>
    </row>
    <row r="1800" spans="1:18" ht="43.2" hidden="1" x14ac:dyDescent="0.55000000000000004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112"/>
        <v>42344.32677083333</v>
      </c>
      <c r="P1800" t="str">
        <f t="shared" si="113"/>
        <v>photography</v>
      </c>
      <c r="Q1800" t="str">
        <f t="shared" si="114"/>
        <v>photobooks</v>
      </c>
      <c r="R1800">
        <f t="shared" si="115"/>
        <v>2015</v>
      </c>
    </row>
    <row r="1801" spans="1:18" ht="28.8" hidden="1" x14ac:dyDescent="0.55000000000000004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112"/>
        <v>41934.842685185184</v>
      </c>
      <c r="P1801" t="str">
        <f t="shared" si="113"/>
        <v>photography</v>
      </c>
      <c r="Q1801" t="str">
        <f t="shared" si="114"/>
        <v>photobooks</v>
      </c>
      <c r="R1801">
        <f t="shared" si="115"/>
        <v>2014</v>
      </c>
    </row>
    <row r="1802" spans="1:18" ht="43.2" hidden="1" x14ac:dyDescent="0.55000000000000004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ref="O1802:O1865" si="116">(((J1802/60)/60)/24)+DATE(1970,1,1)</f>
        <v>42623.606134259258</v>
      </c>
      <c r="P1802" t="str">
        <f t="shared" ref="P1802:P1865" si="117">LEFT(N1802,SEARCH("/",N1802)-1)</f>
        <v>photography</v>
      </c>
      <c r="Q1802" t="str">
        <f t="shared" ref="Q1802:Q1865" si="118">RIGHT(N1802,LEN(N1802)-SEARCH("/",N1802))</f>
        <v>photobooks</v>
      </c>
      <c r="R1802">
        <f t="shared" ref="R1802:R1865" si="119">YEAR(O1802)</f>
        <v>2016</v>
      </c>
    </row>
    <row r="1803" spans="1:18" ht="43.2" hidden="1" x14ac:dyDescent="0.55000000000000004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116"/>
        <v>42321.660509259258</v>
      </c>
      <c r="P1803" t="str">
        <f t="shared" si="117"/>
        <v>photography</v>
      </c>
      <c r="Q1803" t="str">
        <f t="shared" si="118"/>
        <v>photobooks</v>
      </c>
      <c r="R1803">
        <f t="shared" si="119"/>
        <v>2015</v>
      </c>
    </row>
    <row r="1804" spans="1:18" ht="28.8" hidden="1" x14ac:dyDescent="0.55000000000000004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116"/>
        <v>42159.47256944445</v>
      </c>
      <c r="P1804" t="str">
        <f t="shared" si="117"/>
        <v>photography</v>
      </c>
      <c r="Q1804" t="str">
        <f t="shared" si="118"/>
        <v>photobooks</v>
      </c>
      <c r="R1804">
        <f t="shared" si="119"/>
        <v>2015</v>
      </c>
    </row>
    <row r="1805" spans="1:18" ht="43.2" hidden="1" x14ac:dyDescent="0.55000000000000004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116"/>
        <v>42018.071550925932</v>
      </c>
      <c r="P1805" t="str">
        <f t="shared" si="117"/>
        <v>photography</v>
      </c>
      <c r="Q1805" t="str">
        <f t="shared" si="118"/>
        <v>photobooks</v>
      </c>
      <c r="R1805">
        <f t="shared" si="119"/>
        <v>2015</v>
      </c>
    </row>
    <row r="1806" spans="1:18" ht="43.2" hidden="1" x14ac:dyDescent="0.55000000000000004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116"/>
        <v>42282.678287037037</v>
      </c>
      <c r="P1806" t="str">
        <f t="shared" si="117"/>
        <v>photography</v>
      </c>
      <c r="Q1806" t="str">
        <f t="shared" si="118"/>
        <v>photobooks</v>
      </c>
      <c r="R1806">
        <f t="shared" si="119"/>
        <v>2015</v>
      </c>
    </row>
    <row r="1807" spans="1:18" ht="43.2" hidden="1" x14ac:dyDescent="0.55000000000000004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116"/>
        <v>42247.803912037038</v>
      </c>
      <c r="P1807" t="str">
        <f t="shared" si="117"/>
        <v>photography</v>
      </c>
      <c r="Q1807" t="str">
        <f t="shared" si="118"/>
        <v>photobooks</v>
      </c>
      <c r="R1807">
        <f t="shared" si="119"/>
        <v>2015</v>
      </c>
    </row>
    <row r="1808" spans="1:18" ht="43.2" hidden="1" x14ac:dyDescent="0.55000000000000004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116"/>
        <v>41877.638298611113</v>
      </c>
      <c r="P1808" t="str">
        <f t="shared" si="117"/>
        <v>photography</v>
      </c>
      <c r="Q1808" t="str">
        <f t="shared" si="118"/>
        <v>photobooks</v>
      </c>
      <c r="R1808">
        <f t="shared" si="119"/>
        <v>2014</v>
      </c>
    </row>
    <row r="1809" spans="1:18" ht="28.8" hidden="1" x14ac:dyDescent="0.55000000000000004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116"/>
        <v>41880.068437499998</v>
      </c>
      <c r="P1809" t="str">
        <f t="shared" si="117"/>
        <v>photography</v>
      </c>
      <c r="Q1809" t="str">
        <f t="shared" si="118"/>
        <v>photobooks</v>
      </c>
      <c r="R1809">
        <f t="shared" si="119"/>
        <v>2014</v>
      </c>
    </row>
    <row r="1810" spans="1:18" ht="43.2" hidden="1" x14ac:dyDescent="0.55000000000000004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116"/>
        <v>42742.680902777778</v>
      </c>
      <c r="P1810" t="str">
        <f t="shared" si="117"/>
        <v>photography</v>
      </c>
      <c r="Q1810" t="str">
        <f t="shared" si="118"/>
        <v>photobooks</v>
      </c>
      <c r="R1810">
        <f t="shared" si="119"/>
        <v>2017</v>
      </c>
    </row>
    <row r="1811" spans="1:18" ht="43.2" hidden="1" x14ac:dyDescent="0.55000000000000004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116"/>
        <v>42029.907858796301</v>
      </c>
      <c r="P1811" t="str">
        <f t="shared" si="117"/>
        <v>photography</v>
      </c>
      <c r="Q1811" t="str">
        <f t="shared" si="118"/>
        <v>photobooks</v>
      </c>
      <c r="R1811">
        <f t="shared" si="119"/>
        <v>2015</v>
      </c>
    </row>
    <row r="1812" spans="1:18" ht="43.2" hidden="1" x14ac:dyDescent="0.55000000000000004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116"/>
        <v>41860.91002314815</v>
      </c>
      <c r="P1812" t="str">
        <f t="shared" si="117"/>
        <v>photography</v>
      </c>
      <c r="Q1812" t="str">
        <f t="shared" si="118"/>
        <v>photobooks</v>
      </c>
      <c r="R1812">
        <f t="shared" si="119"/>
        <v>2014</v>
      </c>
    </row>
    <row r="1813" spans="1:18" ht="43.2" hidden="1" x14ac:dyDescent="0.55000000000000004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116"/>
        <v>41876.433680555558</v>
      </c>
      <c r="P1813" t="str">
        <f t="shared" si="117"/>
        <v>photography</v>
      </c>
      <c r="Q1813" t="str">
        <f t="shared" si="118"/>
        <v>photobooks</v>
      </c>
      <c r="R1813">
        <f t="shared" si="119"/>
        <v>2014</v>
      </c>
    </row>
    <row r="1814" spans="1:18" ht="43.2" hidden="1" x14ac:dyDescent="0.55000000000000004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116"/>
        <v>42524.318703703699</v>
      </c>
      <c r="P1814" t="str">
        <f t="shared" si="117"/>
        <v>photography</v>
      </c>
      <c r="Q1814" t="str">
        <f t="shared" si="118"/>
        <v>photobooks</v>
      </c>
      <c r="R1814">
        <f t="shared" si="119"/>
        <v>2016</v>
      </c>
    </row>
    <row r="1815" spans="1:18" ht="43.2" hidden="1" x14ac:dyDescent="0.55000000000000004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116"/>
        <v>41829.889027777775</v>
      </c>
      <c r="P1815" t="str">
        <f t="shared" si="117"/>
        <v>photography</v>
      </c>
      <c r="Q1815" t="str">
        <f t="shared" si="118"/>
        <v>photobooks</v>
      </c>
      <c r="R1815">
        <f t="shared" si="119"/>
        <v>2014</v>
      </c>
    </row>
    <row r="1816" spans="1:18" ht="43.2" hidden="1" x14ac:dyDescent="0.55000000000000004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116"/>
        <v>42033.314074074078</v>
      </c>
      <c r="P1816" t="str">
        <f t="shared" si="117"/>
        <v>photography</v>
      </c>
      <c r="Q1816" t="str">
        <f t="shared" si="118"/>
        <v>photobooks</v>
      </c>
      <c r="R1816">
        <f t="shared" si="119"/>
        <v>2015</v>
      </c>
    </row>
    <row r="1817" spans="1:18" ht="43.2" hidden="1" x14ac:dyDescent="0.55000000000000004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116"/>
        <v>42172.906678240746</v>
      </c>
      <c r="P1817" t="str">
        <f t="shared" si="117"/>
        <v>photography</v>
      </c>
      <c r="Q1817" t="str">
        <f t="shared" si="118"/>
        <v>photobooks</v>
      </c>
      <c r="R1817">
        <f t="shared" si="119"/>
        <v>2015</v>
      </c>
    </row>
    <row r="1818" spans="1:18" ht="43.2" hidden="1" x14ac:dyDescent="0.55000000000000004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116"/>
        <v>42548.876192129625</v>
      </c>
      <c r="P1818" t="str">
        <f t="shared" si="117"/>
        <v>photography</v>
      </c>
      <c r="Q1818" t="str">
        <f t="shared" si="118"/>
        <v>photobooks</v>
      </c>
      <c r="R1818">
        <f t="shared" si="119"/>
        <v>2016</v>
      </c>
    </row>
    <row r="1819" spans="1:18" ht="28.8" hidden="1" x14ac:dyDescent="0.55000000000000004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116"/>
        <v>42705.662118055552</v>
      </c>
      <c r="P1819" t="str">
        <f t="shared" si="117"/>
        <v>photography</v>
      </c>
      <c r="Q1819" t="str">
        <f t="shared" si="118"/>
        <v>photobooks</v>
      </c>
      <c r="R1819">
        <f t="shared" si="119"/>
        <v>2016</v>
      </c>
    </row>
    <row r="1820" spans="1:18" ht="28.8" hidden="1" x14ac:dyDescent="0.55000000000000004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116"/>
        <v>42067.234375</v>
      </c>
      <c r="P1820" t="str">
        <f t="shared" si="117"/>
        <v>photography</v>
      </c>
      <c r="Q1820" t="str">
        <f t="shared" si="118"/>
        <v>photobooks</v>
      </c>
      <c r="R1820">
        <f t="shared" si="119"/>
        <v>2015</v>
      </c>
    </row>
    <row r="1821" spans="1:18" ht="43.2" hidden="1" x14ac:dyDescent="0.55000000000000004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116"/>
        <v>41820.752268518518</v>
      </c>
      <c r="P1821" t="str">
        <f t="shared" si="117"/>
        <v>photography</v>
      </c>
      <c r="Q1821" t="str">
        <f t="shared" si="118"/>
        <v>photobooks</v>
      </c>
      <c r="R1821">
        <f t="shared" si="119"/>
        <v>2014</v>
      </c>
    </row>
    <row r="1822" spans="1:18" ht="43.2" hidden="1" x14ac:dyDescent="0.55000000000000004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116"/>
        <v>42065.084375000006</v>
      </c>
      <c r="P1822" t="str">
        <f t="shared" si="117"/>
        <v>photography</v>
      </c>
      <c r="Q1822" t="str">
        <f t="shared" si="118"/>
        <v>photobooks</v>
      </c>
      <c r="R1822">
        <f t="shared" si="119"/>
        <v>2015</v>
      </c>
    </row>
    <row r="1823" spans="1:18" ht="43.2" hidden="1" x14ac:dyDescent="0.55000000000000004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116"/>
        <v>40926.319062499999</v>
      </c>
      <c r="P1823" t="str">
        <f t="shared" si="117"/>
        <v>music</v>
      </c>
      <c r="Q1823" t="str">
        <f t="shared" si="118"/>
        <v>rock</v>
      </c>
      <c r="R1823">
        <f t="shared" si="119"/>
        <v>2012</v>
      </c>
    </row>
    <row r="1824" spans="1:18" ht="28.8" hidden="1" x14ac:dyDescent="0.55000000000000004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116"/>
        <v>41634.797013888885</v>
      </c>
      <c r="P1824" t="str">
        <f t="shared" si="117"/>
        <v>music</v>
      </c>
      <c r="Q1824" t="str">
        <f t="shared" si="118"/>
        <v>rock</v>
      </c>
      <c r="R1824">
        <f t="shared" si="119"/>
        <v>2013</v>
      </c>
    </row>
    <row r="1825" spans="1:18" ht="43.2" hidden="1" x14ac:dyDescent="0.55000000000000004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116"/>
        <v>41176.684907407405</v>
      </c>
      <c r="P1825" t="str">
        <f t="shared" si="117"/>
        <v>music</v>
      </c>
      <c r="Q1825" t="str">
        <f t="shared" si="118"/>
        <v>rock</v>
      </c>
      <c r="R1825">
        <f t="shared" si="119"/>
        <v>2012</v>
      </c>
    </row>
    <row r="1826" spans="1:18" hidden="1" x14ac:dyDescent="0.55000000000000004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116"/>
        <v>41626.916284722225</v>
      </c>
      <c r="P1826" t="str">
        <f t="shared" si="117"/>
        <v>music</v>
      </c>
      <c r="Q1826" t="str">
        <f t="shared" si="118"/>
        <v>rock</v>
      </c>
      <c r="R1826">
        <f t="shared" si="119"/>
        <v>2013</v>
      </c>
    </row>
    <row r="1827" spans="1:18" ht="43.2" hidden="1" x14ac:dyDescent="0.55000000000000004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116"/>
        <v>41443.83452546296</v>
      </c>
      <c r="P1827" t="str">
        <f t="shared" si="117"/>
        <v>music</v>
      </c>
      <c r="Q1827" t="str">
        <f t="shared" si="118"/>
        <v>rock</v>
      </c>
      <c r="R1827">
        <f t="shared" si="119"/>
        <v>2013</v>
      </c>
    </row>
    <row r="1828" spans="1:18" ht="28.8" hidden="1" x14ac:dyDescent="0.55000000000000004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116"/>
        <v>41657.923807870371</v>
      </c>
      <c r="P1828" t="str">
        <f t="shared" si="117"/>
        <v>music</v>
      </c>
      <c r="Q1828" t="str">
        <f t="shared" si="118"/>
        <v>rock</v>
      </c>
      <c r="R1828">
        <f t="shared" si="119"/>
        <v>2014</v>
      </c>
    </row>
    <row r="1829" spans="1:18" ht="43.2" hidden="1" x14ac:dyDescent="0.55000000000000004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116"/>
        <v>40555.325937499998</v>
      </c>
      <c r="P1829" t="str">
        <f t="shared" si="117"/>
        <v>music</v>
      </c>
      <c r="Q1829" t="str">
        <f t="shared" si="118"/>
        <v>rock</v>
      </c>
      <c r="R1829">
        <f t="shared" si="119"/>
        <v>2011</v>
      </c>
    </row>
    <row r="1830" spans="1:18" ht="43.2" hidden="1" x14ac:dyDescent="0.55000000000000004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116"/>
        <v>41736.899652777778</v>
      </c>
      <c r="P1830" t="str">
        <f t="shared" si="117"/>
        <v>music</v>
      </c>
      <c r="Q1830" t="str">
        <f t="shared" si="118"/>
        <v>rock</v>
      </c>
      <c r="R1830">
        <f t="shared" si="119"/>
        <v>2014</v>
      </c>
    </row>
    <row r="1831" spans="1:18" ht="43.2" hidden="1" x14ac:dyDescent="0.55000000000000004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116"/>
        <v>40516.087627314817</v>
      </c>
      <c r="P1831" t="str">
        <f t="shared" si="117"/>
        <v>music</v>
      </c>
      <c r="Q1831" t="str">
        <f t="shared" si="118"/>
        <v>rock</v>
      </c>
      <c r="R1831">
        <f t="shared" si="119"/>
        <v>2010</v>
      </c>
    </row>
    <row r="1832" spans="1:18" ht="43.2" hidden="1" x14ac:dyDescent="0.55000000000000004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116"/>
        <v>41664.684108796297</v>
      </c>
      <c r="P1832" t="str">
        <f t="shared" si="117"/>
        <v>music</v>
      </c>
      <c r="Q1832" t="str">
        <f t="shared" si="118"/>
        <v>rock</v>
      </c>
      <c r="R1832">
        <f t="shared" si="119"/>
        <v>2014</v>
      </c>
    </row>
    <row r="1833" spans="1:18" ht="43.2" hidden="1" x14ac:dyDescent="0.55000000000000004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116"/>
        <v>41026.996099537035</v>
      </c>
      <c r="P1833" t="str">
        <f t="shared" si="117"/>
        <v>music</v>
      </c>
      <c r="Q1833" t="str">
        <f t="shared" si="118"/>
        <v>rock</v>
      </c>
      <c r="R1833">
        <f t="shared" si="119"/>
        <v>2012</v>
      </c>
    </row>
    <row r="1834" spans="1:18" ht="43.2" hidden="1" x14ac:dyDescent="0.55000000000000004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116"/>
        <v>40576.539664351854</v>
      </c>
      <c r="P1834" t="str">
        <f t="shared" si="117"/>
        <v>music</v>
      </c>
      <c r="Q1834" t="str">
        <f t="shared" si="118"/>
        <v>rock</v>
      </c>
      <c r="R1834">
        <f t="shared" si="119"/>
        <v>2011</v>
      </c>
    </row>
    <row r="1835" spans="1:18" ht="43.2" hidden="1" x14ac:dyDescent="0.55000000000000004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116"/>
        <v>41303.044016203705</v>
      </c>
      <c r="P1835" t="str">
        <f t="shared" si="117"/>
        <v>music</v>
      </c>
      <c r="Q1835" t="str">
        <f t="shared" si="118"/>
        <v>rock</v>
      </c>
      <c r="R1835">
        <f t="shared" si="119"/>
        <v>2013</v>
      </c>
    </row>
    <row r="1836" spans="1:18" ht="28.8" hidden="1" x14ac:dyDescent="0.55000000000000004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116"/>
        <v>41988.964062500003</v>
      </c>
      <c r="P1836" t="str">
        <f t="shared" si="117"/>
        <v>music</v>
      </c>
      <c r="Q1836" t="str">
        <f t="shared" si="118"/>
        <v>rock</v>
      </c>
      <c r="R1836">
        <f t="shared" si="119"/>
        <v>2014</v>
      </c>
    </row>
    <row r="1837" spans="1:18" ht="57.6" hidden="1" x14ac:dyDescent="0.55000000000000004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116"/>
        <v>42430.702210648145</v>
      </c>
      <c r="P1837" t="str">
        <f t="shared" si="117"/>
        <v>music</v>
      </c>
      <c r="Q1837" t="str">
        <f t="shared" si="118"/>
        <v>rock</v>
      </c>
      <c r="R1837">
        <f t="shared" si="119"/>
        <v>2016</v>
      </c>
    </row>
    <row r="1838" spans="1:18" hidden="1" x14ac:dyDescent="0.55000000000000004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116"/>
        <v>41305.809363425928</v>
      </c>
      <c r="P1838" t="str">
        <f t="shared" si="117"/>
        <v>music</v>
      </c>
      <c r="Q1838" t="str">
        <f t="shared" si="118"/>
        <v>rock</v>
      </c>
      <c r="R1838">
        <f t="shared" si="119"/>
        <v>2013</v>
      </c>
    </row>
    <row r="1839" spans="1:18" ht="43.2" hidden="1" x14ac:dyDescent="0.55000000000000004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116"/>
        <v>40926.047858796301</v>
      </c>
      <c r="P1839" t="str">
        <f t="shared" si="117"/>
        <v>music</v>
      </c>
      <c r="Q1839" t="str">
        <f t="shared" si="118"/>
        <v>rock</v>
      </c>
      <c r="R1839">
        <f t="shared" si="119"/>
        <v>2012</v>
      </c>
    </row>
    <row r="1840" spans="1:18" ht="43.2" hidden="1" x14ac:dyDescent="0.55000000000000004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116"/>
        <v>40788.786539351851</v>
      </c>
      <c r="P1840" t="str">
        <f t="shared" si="117"/>
        <v>music</v>
      </c>
      <c r="Q1840" t="str">
        <f t="shared" si="118"/>
        <v>rock</v>
      </c>
      <c r="R1840">
        <f t="shared" si="119"/>
        <v>2011</v>
      </c>
    </row>
    <row r="1841" spans="1:18" ht="43.2" hidden="1" x14ac:dyDescent="0.55000000000000004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116"/>
        <v>42614.722013888888</v>
      </c>
      <c r="P1841" t="str">
        <f t="shared" si="117"/>
        <v>music</v>
      </c>
      <c r="Q1841" t="str">
        <f t="shared" si="118"/>
        <v>rock</v>
      </c>
      <c r="R1841">
        <f t="shared" si="119"/>
        <v>2016</v>
      </c>
    </row>
    <row r="1842" spans="1:18" ht="43.2" hidden="1" x14ac:dyDescent="0.55000000000000004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116"/>
        <v>41382.096180555556</v>
      </c>
      <c r="P1842" t="str">
        <f t="shared" si="117"/>
        <v>music</v>
      </c>
      <c r="Q1842" t="str">
        <f t="shared" si="118"/>
        <v>rock</v>
      </c>
      <c r="R1842">
        <f t="shared" si="119"/>
        <v>2013</v>
      </c>
    </row>
    <row r="1843" spans="1:18" ht="28.8" hidden="1" x14ac:dyDescent="0.55000000000000004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116"/>
        <v>41745.84542824074</v>
      </c>
      <c r="P1843" t="str">
        <f t="shared" si="117"/>
        <v>music</v>
      </c>
      <c r="Q1843" t="str">
        <f t="shared" si="118"/>
        <v>rock</v>
      </c>
      <c r="R1843">
        <f t="shared" si="119"/>
        <v>2014</v>
      </c>
    </row>
    <row r="1844" spans="1:18" ht="43.2" hidden="1" x14ac:dyDescent="0.55000000000000004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116"/>
        <v>42031.631724537037</v>
      </c>
      <c r="P1844" t="str">
        <f t="shared" si="117"/>
        <v>music</v>
      </c>
      <c r="Q1844" t="str">
        <f t="shared" si="118"/>
        <v>rock</v>
      </c>
      <c r="R1844">
        <f t="shared" si="119"/>
        <v>2015</v>
      </c>
    </row>
    <row r="1845" spans="1:18" ht="43.2" hidden="1" x14ac:dyDescent="0.55000000000000004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116"/>
        <v>40564.994837962964</v>
      </c>
      <c r="P1845" t="str">
        <f t="shared" si="117"/>
        <v>music</v>
      </c>
      <c r="Q1845" t="str">
        <f t="shared" si="118"/>
        <v>rock</v>
      </c>
      <c r="R1845">
        <f t="shared" si="119"/>
        <v>2011</v>
      </c>
    </row>
    <row r="1846" spans="1:18" ht="43.2" hidden="1" x14ac:dyDescent="0.55000000000000004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116"/>
        <v>40666.973541666666</v>
      </c>
      <c r="P1846" t="str">
        <f t="shared" si="117"/>
        <v>music</v>
      </c>
      <c r="Q1846" t="str">
        <f t="shared" si="118"/>
        <v>rock</v>
      </c>
      <c r="R1846">
        <f t="shared" si="119"/>
        <v>2011</v>
      </c>
    </row>
    <row r="1847" spans="1:18" ht="86.4" hidden="1" x14ac:dyDescent="0.55000000000000004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116"/>
        <v>42523.333310185189</v>
      </c>
      <c r="P1847" t="str">
        <f t="shared" si="117"/>
        <v>music</v>
      </c>
      <c r="Q1847" t="str">
        <f t="shared" si="118"/>
        <v>rock</v>
      </c>
      <c r="R1847">
        <f t="shared" si="119"/>
        <v>2016</v>
      </c>
    </row>
    <row r="1848" spans="1:18" ht="43.2" hidden="1" x14ac:dyDescent="0.55000000000000004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116"/>
        <v>41228.650196759263</v>
      </c>
      <c r="P1848" t="str">
        <f t="shared" si="117"/>
        <v>music</v>
      </c>
      <c r="Q1848" t="str">
        <f t="shared" si="118"/>
        <v>rock</v>
      </c>
      <c r="R1848">
        <f t="shared" si="119"/>
        <v>2012</v>
      </c>
    </row>
    <row r="1849" spans="1:18" ht="43.2" hidden="1" x14ac:dyDescent="0.55000000000000004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116"/>
        <v>42094.236481481479</v>
      </c>
      <c r="P1849" t="str">
        <f t="shared" si="117"/>
        <v>music</v>
      </c>
      <c r="Q1849" t="str">
        <f t="shared" si="118"/>
        <v>rock</v>
      </c>
      <c r="R1849">
        <f t="shared" si="119"/>
        <v>2015</v>
      </c>
    </row>
    <row r="1850" spans="1:18" ht="43.2" hidden="1" x14ac:dyDescent="0.55000000000000004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116"/>
        <v>40691.788055555553</v>
      </c>
      <c r="P1850" t="str">
        <f t="shared" si="117"/>
        <v>music</v>
      </c>
      <c r="Q1850" t="str">
        <f t="shared" si="118"/>
        <v>rock</v>
      </c>
      <c r="R1850">
        <f t="shared" si="119"/>
        <v>2011</v>
      </c>
    </row>
    <row r="1851" spans="1:18" ht="28.8" hidden="1" x14ac:dyDescent="0.55000000000000004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116"/>
        <v>41169.845590277779</v>
      </c>
      <c r="P1851" t="str">
        <f t="shared" si="117"/>
        <v>music</v>
      </c>
      <c r="Q1851" t="str">
        <f t="shared" si="118"/>
        <v>rock</v>
      </c>
      <c r="R1851">
        <f t="shared" si="119"/>
        <v>2012</v>
      </c>
    </row>
    <row r="1852" spans="1:18" ht="43.2" hidden="1" x14ac:dyDescent="0.55000000000000004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116"/>
        <v>41800.959490740745</v>
      </c>
      <c r="P1852" t="str">
        <f t="shared" si="117"/>
        <v>music</v>
      </c>
      <c r="Q1852" t="str">
        <f t="shared" si="118"/>
        <v>rock</v>
      </c>
      <c r="R1852">
        <f t="shared" si="119"/>
        <v>2014</v>
      </c>
    </row>
    <row r="1853" spans="1:18" ht="43.2" hidden="1" x14ac:dyDescent="0.55000000000000004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116"/>
        <v>41827.906689814816</v>
      </c>
      <c r="P1853" t="str">
        <f t="shared" si="117"/>
        <v>music</v>
      </c>
      <c r="Q1853" t="str">
        <f t="shared" si="118"/>
        <v>rock</v>
      </c>
      <c r="R1853">
        <f t="shared" si="119"/>
        <v>2014</v>
      </c>
    </row>
    <row r="1854" spans="1:18" ht="43.2" hidden="1" x14ac:dyDescent="0.55000000000000004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116"/>
        <v>42081.77143518519</v>
      </c>
      <c r="P1854" t="str">
        <f t="shared" si="117"/>
        <v>music</v>
      </c>
      <c r="Q1854" t="str">
        <f t="shared" si="118"/>
        <v>rock</v>
      </c>
      <c r="R1854">
        <f t="shared" si="119"/>
        <v>2015</v>
      </c>
    </row>
    <row r="1855" spans="1:18" ht="43.2" hidden="1" x14ac:dyDescent="0.55000000000000004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116"/>
        <v>41177.060381944444</v>
      </c>
      <c r="P1855" t="str">
        <f t="shared" si="117"/>
        <v>music</v>
      </c>
      <c r="Q1855" t="str">
        <f t="shared" si="118"/>
        <v>rock</v>
      </c>
      <c r="R1855">
        <f t="shared" si="119"/>
        <v>2012</v>
      </c>
    </row>
    <row r="1856" spans="1:18" ht="43.2" hidden="1" x14ac:dyDescent="0.55000000000000004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116"/>
        <v>41388.021261574075</v>
      </c>
      <c r="P1856" t="str">
        <f t="shared" si="117"/>
        <v>music</v>
      </c>
      <c r="Q1856" t="str">
        <f t="shared" si="118"/>
        <v>rock</v>
      </c>
      <c r="R1856">
        <f t="shared" si="119"/>
        <v>2013</v>
      </c>
    </row>
    <row r="1857" spans="1:18" ht="43.2" hidden="1" x14ac:dyDescent="0.55000000000000004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116"/>
        <v>41600.538657407407</v>
      </c>
      <c r="P1857" t="str">
        <f t="shared" si="117"/>
        <v>music</v>
      </c>
      <c r="Q1857" t="str">
        <f t="shared" si="118"/>
        <v>rock</v>
      </c>
      <c r="R1857">
        <f t="shared" si="119"/>
        <v>2013</v>
      </c>
    </row>
    <row r="1858" spans="1:18" ht="43.2" hidden="1" x14ac:dyDescent="0.55000000000000004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si="116"/>
        <v>41817.854999999996</v>
      </c>
      <c r="P1858" t="str">
        <f t="shared" si="117"/>
        <v>music</v>
      </c>
      <c r="Q1858" t="str">
        <f t="shared" si="118"/>
        <v>rock</v>
      </c>
      <c r="R1858">
        <f t="shared" si="119"/>
        <v>2014</v>
      </c>
    </row>
    <row r="1859" spans="1:18" ht="43.2" hidden="1" x14ac:dyDescent="0.55000000000000004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si="116"/>
        <v>41864.76866898148</v>
      </c>
      <c r="P1859" t="str">
        <f t="shared" si="117"/>
        <v>music</v>
      </c>
      <c r="Q1859" t="str">
        <f t="shared" si="118"/>
        <v>rock</v>
      </c>
      <c r="R1859">
        <f t="shared" si="119"/>
        <v>2014</v>
      </c>
    </row>
    <row r="1860" spans="1:18" ht="43.2" hidden="1" x14ac:dyDescent="0.55000000000000004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116"/>
        <v>40833.200474537036</v>
      </c>
      <c r="P1860" t="str">
        <f t="shared" si="117"/>
        <v>music</v>
      </c>
      <c r="Q1860" t="str">
        <f t="shared" si="118"/>
        <v>rock</v>
      </c>
      <c r="R1860">
        <f t="shared" si="119"/>
        <v>2011</v>
      </c>
    </row>
    <row r="1861" spans="1:18" ht="28.8" hidden="1" x14ac:dyDescent="0.55000000000000004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116"/>
        <v>40778.770011574074</v>
      </c>
      <c r="P1861" t="str">
        <f t="shared" si="117"/>
        <v>music</v>
      </c>
      <c r="Q1861" t="str">
        <f t="shared" si="118"/>
        <v>rock</v>
      </c>
      <c r="R1861">
        <f t="shared" si="119"/>
        <v>2011</v>
      </c>
    </row>
    <row r="1862" spans="1:18" ht="43.2" hidden="1" x14ac:dyDescent="0.55000000000000004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116"/>
        <v>41655.709305555552</v>
      </c>
      <c r="P1862" t="str">
        <f t="shared" si="117"/>
        <v>music</v>
      </c>
      <c r="Q1862" t="str">
        <f t="shared" si="118"/>
        <v>rock</v>
      </c>
      <c r="R1862">
        <f t="shared" si="119"/>
        <v>2014</v>
      </c>
    </row>
    <row r="1863" spans="1:18" ht="43.2" hidden="1" x14ac:dyDescent="0.55000000000000004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116"/>
        <v>42000.300243055557</v>
      </c>
      <c r="P1863" t="str">
        <f t="shared" si="117"/>
        <v>games</v>
      </c>
      <c r="Q1863" t="str">
        <f t="shared" si="118"/>
        <v>mobile games</v>
      </c>
      <c r="R1863">
        <f t="shared" si="119"/>
        <v>2014</v>
      </c>
    </row>
    <row r="1864" spans="1:18" ht="43.2" hidden="1" x14ac:dyDescent="0.55000000000000004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116"/>
        <v>42755.492754629624</v>
      </c>
      <c r="P1864" t="str">
        <f t="shared" si="117"/>
        <v>games</v>
      </c>
      <c r="Q1864" t="str">
        <f t="shared" si="118"/>
        <v>mobile games</v>
      </c>
      <c r="R1864">
        <f t="shared" si="119"/>
        <v>2017</v>
      </c>
    </row>
    <row r="1865" spans="1:18" ht="43.2" hidden="1" x14ac:dyDescent="0.55000000000000004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116"/>
        <v>41772.797280092593</v>
      </c>
      <c r="P1865" t="str">
        <f t="shared" si="117"/>
        <v>games</v>
      </c>
      <c r="Q1865" t="str">
        <f t="shared" si="118"/>
        <v>mobile games</v>
      </c>
      <c r="R1865">
        <f t="shared" si="119"/>
        <v>2014</v>
      </c>
    </row>
    <row r="1866" spans="1:18" ht="43.2" hidden="1" x14ac:dyDescent="0.55000000000000004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ref="O1866:O1929" si="120">(((J1866/60)/60)/24)+DATE(1970,1,1)</f>
        <v>41733.716435185182</v>
      </c>
      <c r="P1866" t="str">
        <f t="shared" ref="P1866:P1929" si="121">LEFT(N1866,SEARCH("/",N1866)-1)</f>
        <v>games</v>
      </c>
      <c r="Q1866" t="str">
        <f t="shared" ref="Q1866:Q1929" si="122">RIGHT(N1866,LEN(N1866)-SEARCH("/",N1866))</f>
        <v>mobile games</v>
      </c>
      <c r="R1866">
        <f t="shared" ref="R1866:R1929" si="123">YEAR(O1866)</f>
        <v>2014</v>
      </c>
    </row>
    <row r="1867" spans="1:18" ht="43.2" hidden="1" x14ac:dyDescent="0.55000000000000004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120"/>
        <v>42645.367442129631</v>
      </c>
      <c r="P1867" t="str">
        <f t="shared" si="121"/>
        <v>games</v>
      </c>
      <c r="Q1867" t="str">
        <f t="shared" si="122"/>
        <v>mobile games</v>
      </c>
      <c r="R1867">
        <f t="shared" si="123"/>
        <v>2016</v>
      </c>
    </row>
    <row r="1868" spans="1:18" ht="43.2" hidden="1" x14ac:dyDescent="0.55000000000000004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120"/>
        <v>42742.246493055558</v>
      </c>
      <c r="P1868" t="str">
        <f t="shared" si="121"/>
        <v>games</v>
      </c>
      <c r="Q1868" t="str">
        <f t="shared" si="122"/>
        <v>mobile games</v>
      </c>
      <c r="R1868">
        <f t="shared" si="123"/>
        <v>2017</v>
      </c>
    </row>
    <row r="1869" spans="1:18" ht="43.2" hidden="1" x14ac:dyDescent="0.55000000000000004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120"/>
        <v>42649.924907407403</v>
      </c>
      <c r="P1869" t="str">
        <f t="shared" si="121"/>
        <v>games</v>
      </c>
      <c r="Q1869" t="str">
        <f t="shared" si="122"/>
        <v>mobile games</v>
      </c>
      <c r="R1869">
        <f t="shared" si="123"/>
        <v>2016</v>
      </c>
    </row>
    <row r="1870" spans="1:18" ht="43.2" hidden="1" x14ac:dyDescent="0.55000000000000004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120"/>
        <v>42328.779224537036</v>
      </c>
      <c r="P1870" t="str">
        <f t="shared" si="121"/>
        <v>games</v>
      </c>
      <c r="Q1870" t="str">
        <f t="shared" si="122"/>
        <v>mobile games</v>
      </c>
      <c r="R1870">
        <f t="shared" si="123"/>
        <v>2015</v>
      </c>
    </row>
    <row r="1871" spans="1:18" ht="43.2" hidden="1" x14ac:dyDescent="0.55000000000000004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120"/>
        <v>42709.002881944441</v>
      </c>
      <c r="P1871" t="str">
        <f t="shared" si="121"/>
        <v>games</v>
      </c>
      <c r="Q1871" t="str">
        <f t="shared" si="122"/>
        <v>mobile games</v>
      </c>
      <c r="R1871">
        <f t="shared" si="123"/>
        <v>2016</v>
      </c>
    </row>
    <row r="1872" spans="1:18" ht="43.2" hidden="1" x14ac:dyDescent="0.55000000000000004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120"/>
        <v>42371.355729166666</v>
      </c>
      <c r="P1872" t="str">
        <f t="shared" si="121"/>
        <v>games</v>
      </c>
      <c r="Q1872" t="str">
        <f t="shared" si="122"/>
        <v>mobile games</v>
      </c>
      <c r="R1872">
        <f t="shared" si="123"/>
        <v>2016</v>
      </c>
    </row>
    <row r="1873" spans="1:18" ht="43.2" hidden="1" x14ac:dyDescent="0.55000000000000004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120"/>
        <v>41923.783576388887</v>
      </c>
      <c r="P1873" t="str">
        <f t="shared" si="121"/>
        <v>games</v>
      </c>
      <c r="Q1873" t="str">
        <f t="shared" si="122"/>
        <v>mobile games</v>
      </c>
      <c r="R1873">
        <f t="shared" si="123"/>
        <v>2014</v>
      </c>
    </row>
    <row r="1874" spans="1:18" ht="43.2" hidden="1" x14ac:dyDescent="0.55000000000000004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120"/>
        <v>42155.129652777774</v>
      </c>
      <c r="P1874" t="str">
        <f t="shared" si="121"/>
        <v>games</v>
      </c>
      <c r="Q1874" t="str">
        <f t="shared" si="122"/>
        <v>mobile games</v>
      </c>
      <c r="R1874">
        <f t="shared" si="123"/>
        <v>2015</v>
      </c>
    </row>
    <row r="1875" spans="1:18" ht="43.2" hidden="1" x14ac:dyDescent="0.55000000000000004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120"/>
        <v>42164.615856481483</v>
      </c>
      <c r="P1875" t="str">
        <f t="shared" si="121"/>
        <v>games</v>
      </c>
      <c r="Q1875" t="str">
        <f t="shared" si="122"/>
        <v>mobile games</v>
      </c>
      <c r="R1875">
        <f t="shared" si="123"/>
        <v>2015</v>
      </c>
    </row>
    <row r="1876" spans="1:18" ht="57.6" hidden="1" x14ac:dyDescent="0.55000000000000004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120"/>
        <v>42529.969131944439</v>
      </c>
      <c r="P1876" t="str">
        <f t="shared" si="121"/>
        <v>games</v>
      </c>
      <c r="Q1876" t="str">
        <f t="shared" si="122"/>
        <v>mobile games</v>
      </c>
      <c r="R1876">
        <f t="shared" si="123"/>
        <v>2016</v>
      </c>
    </row>
    <row r="1877" spans="1:18" ht="28.8" hidden="1" x14ac:dyDescent="0.55000000000000004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120"/>
        <v>42528.899398148147</v>
      </c>
      <c r="P1877" t="str">
        <f t="shared" si="121"/>
        <v>games</v>
      </c>
      <c r="Q1877" t="str">
        <f t="shared" si="122"/>
        <v>mobile games</v>
      </c>
      <c r="R1877">
        <f t="shared" si="123"/>
        <v>2016</v>
      </c>
    </row>
    <row r="1878" spans="1:18" ht="43.2" hidden="1" x14ac:dyDescent="0.55000000000000004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120"/>
        <v>41776.284780092588</v>
      </c>
      <c r="P1878" t="str">
        <f t="shared" si="121"/>
        <v>games</v>
      </c>
      <c r="Q1878" t="str">
        <f t="shared" si="122"/>
        <v>mobile games</v>
      </c>
      <c r="R1878">
        <f t="shared" si="123"/>
        <v>2014</v>
      </c>
    </row>
    <row r="1879" spans="1:18" ht="28.8" hidden="1" x14ac:dyDescent="0.55000000000000004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120"/>
        <v>42035.029224537036</v>
      </c>
      <c r="P1879" t="str">
        <f t="shared" si="121"/>
        <v>games</v>
      </c>
      <c r="Q1879" t="str">
        <f t="shared" si="122"/>
        <v>mobile games</v>
      </c>
      <c r="R1879">
        <f t="shared" si="123"/>
        <v>2015</v>
      </c>
    </row>
    <row r="1880" spans="1:18" ht="43.2" hidden="1" x14ac:dyDescent="0.55000000000000004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120"/>
        <v>41773.008738425924</v>
      </c>
      <c r="P1880" t="str">
        <f t="shared" si="121"/>
        <v>games</v>
      </c>
      <c r="Q1880" t="str">
        <f t="shared" si="122"/>
        <v>mobile games</v>
      </c>
      <c r="R1880">
        <f t="shared" si="123"/>
        <v>2014</v>
      </c>
    </row>
    <row r="1881" spans="1:18" ht="43.2" hidden="1" x14ac:dyDescent="0.55000000000000004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120"/>
        <v>42413.649641203709</v>
      </c>
      <c r="P1881" t="str">
        <f t="shared" si="121"/>
        <v>games</v>
      </c>
      <c r="Q1881" t="str">
        <f t="shared" si="122"/>
        <v>mobile games</v>
      </c>
      <c r="R1881">
        <f t="shared" si="123"/>
        <v>2016</v>
      </c>
    </row>
    <row r="1882" spans="1:18" ht="28.8" hidden="1" x14ac:dyDescent="0.55000000000000004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120"/>
        <v>42430.566898148143</v>
      </c>
      <c r="P1882" t="str">
        <f t="shared" si="121"/>
        <v>games</v>
      </c>
      <c r="Q1882" t="str">
        <f t="shared" si="122"/>
        <v>mobile games</v>
      </c>
      <c r="R1882">
        <f t="shared" si="123"/>
        <v>2016</v>
      </c>
    </row>
    <row r="1883" spans="1:18" ht="43.2" hidden="1" x14ac:dyDescent="0.55000000000000004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120"/>
        <v>42043.152650462958</v>
      </c>
      <c r="P1883" t="str">
        <f t="shared" si="121"/>
        <v>music</v>
      </c>
      <c r="Q1883" t="str">
        <f t="shared" si="122"/>
        <v>indie rock</v>
      </c>
      <c r="R1883">
        <f t="shared" si="123"/>
        <v>2015</v>
      </c>
    </row>
    <row r="1884" spans="1:18" ht="43.2" hidden="1" x14ac:dyDescent="0.55000000000000004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120"/>
        <v>41067.949212962965</v>
      </c>
      <c r="P1884" t="str">
        <f t="shared" si="121"/>
        <v>music</v>
      </c>
      <c r="Q1884" t="str">
        <f t="shared" si="122"/>
        <v>indie rock</v>
      </c>
      <c r="R1884">
        <f t="shared" si="123"/>
        <v>2012</v>
      </c>
    </row>
    <row r="1885" spans="1:18" ht="43.2" hidden="1" x14ac:dyDescent="0.55000000000000004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120"/>
        <v>40977.948009259257</v>
      </c>
      <c r="P1885" t="str">
        <f t="shared" si="121"/>
        <v>music</v>
      </c>
      <c r="Q1885" t="str">
        <f t="shared" si="122"/>
        <v>indie rock</v>
      </c>
      <c r="R1885">
        <f t="shared" si="123"/>
        <v>2012</v>
      </c>
    </row>
    <row r="1886" spans="1:18" ht="43.2" hidden="1" x14ac:dyDescent="0.55000000000000004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120"/>
        <v>41205.198321759257</v>
      </c>
      <c r="P1886" t="str">
        <f t="shared" si="121"/>
        <v>music</v>
      </c>
      <c r="Q1886" t="str">
        <f t="shared" si="122"/>
        <v>indie rock</v>
      </c>
      <c r="R1886">
        <f t="shared" si="123"/>
        <v>2012</v>
      </c>
    </row>
    <row r="1887" spans="1:18" ht="43.2" hidden="1" x14ac:dyDescent="0.55000000000000004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120"/>
        <v>41099.093865740739</v>
      </c>
      <c r="P1887" t="str">
        <f t="shared" si="121"/>
        <v>music</v>
      </c>
      <c r="Q1887" t="str">
        <f t="shared" si="122"/>
        <v>indie rock</v>
      </c>
      <c r="R1887">
        <f t="shared" si="123"/>
        <v>2012</v>
      </c>
    </row>
    <row r="1888" spans="1:18" ht="43.2" hidden="1" x14ac:dyDescent="0.55000000000000004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120"/>
        <v>41925.906689814816</v>
      </c>
      <c r="P1888" t="str">
        <f t="shared" si="121"/>
        <v>music</v>
      </c>
      <c r="Q1888" t="str">
        <f t="shared" si="122"/>
        <v>indie rock</v>
      </c>
      <c r="R1888">
        <f t="shared" si="123"/>
        <v>2014</v>
      </c>
    </row>
    <row r="1889" spans="1:18" ht="43.2" hidden="1" x14ac:dyDescent="0.55000000000000004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120"/>
        <v>42323.800138888888</v>
      </c>
      <c r="P1889" t="str">
        <f t="shared" si="121"/>
        <v>music</v>
      </c>
      <c r="Q1889" t="str">
        <f t="shared" si="122"/>
        <v>indie rock</v>
      </c>
      <c r="R1889">
        <f t="shared" si="123"/>
        <v>2015</v>
      </c>
    </row>
    <row r="1890" spans="1:18" ht="43.2" hidden="1" x14ac:dyDescent="0.55000000000000004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120"/>
        <v>40299.239953703705</v>
      </c>
      <c r="P1890" t="str">
        <f t="shared" si="121"/>
        <v>music</v>
      </c>
      <c r="Q1890" t="str">
        <f t="shared" si="122"/>
        <v>indie rock</v>
      </c>
      <c r="R1890">
        <f t="shared" si="123"/>
        <v>2010</v>
      </c>
    </row>
    <row r="1891" spans="1:18" ht="43.2" hidden="1" x14ac:dyDescent="0.55000000000000004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120"/>
        <v>41299.793356481481</v>
      </c>
      <c r="P1891" t="str">
        <f t="shared" si="121"/>
        <v>music</v>
      </c>
      <c r="Q1891" t="str">
        <f t="shared" si="122"/>
        <v>indie rock</v>
      </c>
      <c r="R1891">
        <f t="shared" si="123"/>
        <v>2013</v>
      </c>
    </row>
    <row r="1892" spans="1:18" ht="43.2" hidden="1" x14ac:dyDescent="0.55000000000000004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120"/>
        <v>41228.786203703705</v>
      </c>
      <c r="P1892" t="str">
        <f t="shared" si="121"/>
        <v>music</v>
      </c>
      <c r="Q1892" t="str">
        <f t="shared" si="122"/>
        <v>indie rock</v>
      </c>
      <c r="R1892">
        <f t="shared" si="123"/>
        <v>2012</v>
      </c>
    </row>
    <row r="1893" spans="1:18" ht="57.6" hidden="1" x14ac:dyDescent="0.55000000000000004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120"/>
        <v>40335.798078703701</v>
      </c>
      <c r="P1893" t="str">
        <f t="shared" si="121"/>
        <v>music</v>
      </c>
      <c r="Q1893" t="str">
        <f t="shared" si="122"/>
        <v>indie rock</v>
      </c>
      <c r="R1893">
        <f t="shared" si="123"/>
        <v>2010</v>
      </c>
    </row>
    <row r="1894" spans="1:18" ht="43.2" hidden="1" x14ac:dyDescent="0.55000000000000004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120"/>
        <v>40671.637511574074</v>
      </c>
      <c r="P1894" t="str">
        <f t="shared" si="121"/>
        <v>music</v>
      </c>
      <c r="Q1894" t="str">
        <f t="shared" si="122"/>
        <v>indie rock</v>
      </c>
      <c r="R1894">
        <f t="shared" si="123"/>
        <v>2011</v>
      </c>
    </row>
    <row r="1895" spans="1:18" ht="43.2" hidden="1" x14ac:dyDescent="0.55000000000000004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120"/>
        <v>40632.94195601852</v>
      </c>
      <c r="P1895" t="str">
        <f t="shared" si="121"/>
        <v>music</v>
      </c>
      <c r="Q1895" t="str">
        <f t="shared" si="122"/>
        <v>indie rock</v>
      </c>
      <c r="R1895">
        <f t="shared" si="123"/>
        <v>2011</v>
      </c>
    </row>
    <row r="1896" spans="1:18" ht="28.8" hidden="1" x14ac:dyDescent="0.55000000000000004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120"/>
        <v>40920.904895833337</v>
      </c>
      <c r="P1896" t="str">
        <f t="shared" si="121"/>
        <v>music</v>
      </c>
      <c r="Q1896" t="str">
        <f t="shared" si="122"/>
        <v>indie rock</v>
      </c>
      <c r="R1896">
        <f t="shared" si="123"/>
        <v>2012</v>
      </c>
    </row>
    <row r="1897" spans="1:18" ht="43.2" hidden="1" x14ac:dyDescent="0.55000000000000004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120"/>
        <v>42267.746782407412</v>
      </c>
      <c r="P1897" t="str">
        <f t="shared" si="121"/>
        <v>music</v>
      </c>
      <c r="Q1897" t="str">
        <f t="shared" si="122"/>
        <v>indie rock</v>
      </c>
      <c r="R1897">
        <f t="shared" si="123"/>
        <v>2015</v>
      </c>
    </row>
    <row r="1898" spans="1:18" ht="43.2" hidden="1" x14ac:dyDescent="0.55000000000000004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120"/>
        <v>40981.710243055553</v>
      </c>
      <c r="P1898" t="str">
        <f t="shared" si="121"/>
        <v>music</v>
      </c>
      <c r="Q1898" t="str">
        <f t="shared" si="122"/>
        <v>indie rock</v>
      </c>
      <c r="R1898">
        <f t="shared" si="123"/>
        <v>2012</v>
      </c>
    </row>
    <row r="1899" spans="1:18" ht="43.2" hidden="1" x14ac:dyDescent="0.55000000000000004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120"/>
        <v>41680.583402777782</v>
      </c>
      <c r="P1899" t="str">
        <f t="shared" si="121"/>
        <v>music</v>
      </c>
      <c r="Q1899" t="str">
        <f t="shared" si="122"/>
        <v>indie rock</v>
      </c>
      <c r="R1899">
        <f t="shared" si="123"/>
        <v>2014</v>
      </c>
    </row>
    <row r="1900" spans="1:18" ht="43.2" hidden="1" x14ac:dyDescent="0.55000000000000004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120"/>
        <v>42366.192974537036</v>
      </c>
      <c r="P1900" t="str">
        <f t="shared" si="121"/>
        <v>music</v>
      </c>
      <c r="Q1900" t="str">
        <f t="shared" si="122"/>
        <v>indie rock</v>
      </c>
      <c r="R1900">
        <f t="shared" si="123"/>
        <v>2015</v>
      </c>
    </row>
    <row r="1901" spans="1:18" ht="43.2" hidden="1" x14ac:dyDescent="0.55000000000000004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120"/>
        <v>42058.941736111112</v>
      </c>
      <c r="P1901" t="str">
        <f t="shared" si="121"/>
        <v>music</v>
      </c>
      <c r="Q1901" t="str">
        <f t="shared" si="122"/>
        <v>indie rock</v>
      </c>
      <c r="R1901">
        <f t="shared" si="123"/>
        <v>2015</v>
      </c>
    </row>
    <row r="1902" spans="1:18" ht="43.2" hidden="1" x14ac:dyDescent="0.55000000000000004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120"/>
        <v>41160.871886574074</v>
      </c>
      <c r="P1902" t="str">
        <f t="shared" si="121"/>
        <v>music</v>
      </c>
      <c r="Q1902" t="str">
        <f t="shared" si="122"/>
        <v>indie rock</v>
      </c>
      <c r="R1902">
        <f t="shared" si="123"/>
        <v>2012</v>
      </c>
    </row>
    <row r="1903" spans="1:18" ht="43.2" hidden="1" x14ac:dyDescent="0.55000000000000004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120"/>
        <v>42116.54315972222</v>
      </c>
      <c r="P1903" t="str">
        <f t="shared" si="121"/>
        <v>technology</v>
      </c>
      <c r="Q1903" t="str">
        <f t="shared" si="122"/>
        <v>gadgets</v>
      </c>
      <c r="R1903">
        <f t="shared" si="123"/>
        <v>2015</v>
      </c>
    </row>
    <row r="1904" spans="1:18" ht="43.2" hidden="1" x14ac:dyDescent="0.55000000000000004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120"/>
        <v>42037.789895833332</v>
      </c>
      <c r="P1904" t="str">
        <f t="shared" si="121"/>
        <v>technology</v>
      </c>
      <c r="Q1904" t="str">
        <f t="shared" si="122"/>
        <v>gadgets</v>
      </c>
      <c r="R1904">
        <f t="shared" si="123"/>
        <v>2015</v>
      </c>
    </row>
    <row r="1905" spans="1:18" ht="43.2" hidden="1" x14ac:dyDescent="0.55000000000000004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120"/>
        <v>42702.770729166667</v>
      </c>
      <c r="P1905" t="str">
        <f t="shared" si="121"/>
        <v>technology</v>
      </c>
      <c r="Q1905" t="str">
        <f t="shared" si="122"/>
        <v>gadgets</v>
      </c>
      <c r="R1905">
        <f t="shared" si="123"/>
        <v>2016</v>
      </c>
    </row>
    <row r="1906" spans="1:18" ht="43.2" hidden="1" x14ac:dyDescent="0.55000000000000004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120"/>
        <v>42326.685428240744</v>
      </c>
      <c r="P1906" t="str">
        <f t="shared" si="121"/>
        <v>technology</v>
      </c>
      <c r="Q1906" t="str">
        <f t="shared" si="122"/>
        <v>gadgets</v>
      </c>
      <c r="R1906">
        <f t="shared" si="123"/>
        <v>2015</v>
      </c>
    </row>
    <row r="1907" spans="1:18" ht="43.2" hidden="1" x14ac:dyDescent="0.55000000000000004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120"/>
        <v>41859.925856481481</v>
      </c>
      <c r="P1907" t="str">
        <f t="shared" si="121"/>
        <v>technology</v>
      </c>
      <c r="Q1907" t="str">
        <f t="shared" si="122"/>
        <v>gadgets</v>
      </c>
      <c r="R1907">
        <f t="shared" si="123"/>
        <v>2014</v>
      </c>
    </row>
    <row r="1908" spans="1:18" ht="43.2" hidden="1" x14ac:dyDescent="0.55000000000000004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120"/>
        <v>42514.671099537038</v>
      </c>
      <c r="P1908" t="str">
        <f t="shared" si="121"/>
        <v>technology</v>
      </c>
      <c r="Q1908" t="str">
        <f t="shared" si="122"/>
        <v>gadgets</v>
      </c>
      <c r="R1908">
        <f t="shared" si="123"/>
        <v>2016</v>
      </c>
    </row>
    <row r="1909" spans="1:18" ht="43.2" hidden="1" x14ac:dyDescent="0.55000000000000004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120"/>
        <v>41767.587094907409</v>
      </c>
      <c r="P1909" t="str">
        <f t="shared" si="121"/>
        <v>technology</v>
      </c>
      <c r="Q1909" t="str">
        <f t="shared" si="122"/>
        <v>gadgets</v>
      </c>
      <c r="R1909">
        <f t="shared" si="123"/>
        <v>2014</v>
      </c>
    </row>
    <row r="1910" spans="1:18" ht="43.2" hidden="1" x14ac:dyDescent="0.55000000000000004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120"/>
        <v>42703.917824074073</v>
      </c>
      <c r="P1910" t="str">
        <f t="shared" si="121"/>
        <v>technology</v>
      </c>
      <c r="Q1910" t="str">
        <f t="shared" si="122"/>
        <v>gadgets</v>
      </c>
      <c r="R1910">
        <f t="shared" si="123"/>
        <v>2016</v>
      </c>
    </row>
    <row r="1911" spans="1:18" ht="43.2" hidden="1" x14ac:dyDescent="0.55000000000000004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120"/>
        <v>41905.429155092592</v>
      </c>
      <c r="P1911" t="str">
        <f t="shared" si="121"/>
        <v>technology</v>
      </c>
      <c r="Q1911" t="str">
        <f t="shared" si="122"/>
        <v>gadgets</v>
      </c>
      <c r="R1911">
        <f t="shared" si="123"/>
        <v>2014</v>
      </c>
    </row>
    <row r="1912" spans="1:18" ht="43.2" hidden="1" x14ac:dyDescent="0.55000000000000004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120"/>
        <v>42264.963159722218</v>
      </c>
      <c r="P1912" t="str">
        <f t="shared" si="121"/>
        <v>technology</v>
      </c>
      <c r="Q1912" t="str">
        <f t="shared" si="122"/>
        <v>gadgets</v>
      </c>
      <c r="R1912">
        <f t="shared" si="123"/>
        <v>2015</v>
      </c>
    </row>
    <row r="1913" spans="1:18" ht="43.2" hidden="1" x14ac:dyDescent="0.55000000000000004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120"/>
        <v>41830.033958333333</v>
      </c>
      <c r="P1913" t="str">
        <f t="shared" si="121"/>
        <v>technology</v>
      </c>
      <c r="Q1913" t="str">
        <f t="shared" si="122"/>
        <v>gadgets</v>
      </c>
      <c r="R1913">
        <f t="shared" si="123"/>
        <v>2014</v>
      </c>
    </row>
    <row r="1914" spans="1:18" ht="43.2" hidden="1" x14ac:dyDescent="0.55000000000000004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120"/>
        <v>42129.226388888885</v>
      </c>
      <c r="P1914" t="str">
        <f t="shared" si="121"/>
        <v>technology</v>
      </c>
      <c r="Q1914" t="str">
        <f t="shared" si="122"/>
        <v>gadgets</v>
      </c>
      <c r="R1914">
        <f t="shared" si="123"/>
        <v>2015</v>
      </c>
    </row>
    <row r="1915" spans="1:18" ht="28.8" hidden="1" x14ac:dyDescent="0.55000000000000004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120"/>
        <v>41890.511319444442</v>
      </c>
      <c r="P1915" t="str">
        <f t="shared" si="121"/>
        <v>technology</v>
      </c>
      <c r="Q1915" t="str">
        <f t="shared" si="122"/>
        <v>gadgets</v>
      </c>
      <c r="R1915">
        <f t="shared" si="123"/>
        <v>2014</v>
      </c>
    </row>
    <row r="1916" spans="1:18" ht="43.2" hidden="1" x14ac:dyDescent="0.55000000000000004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120"/>
        <v>41929.174456018518</v>
      </c>
      <c r="P1916" t="str">
        <f t="shared" si="121"/>
        <v>technology</v>
      </c>
      <c r="Q1916" t="str">
        <f t="shared" si="122"/>
        <v>gadgets</v>
      </c>
      <c r="R1916">
        <f t="shared" si="123"/>
        <v>2014</v>
      </c>
    </row>
    <row r="1917" spans="1:18" ht="43.2" hidden="1" x14ac:dyDescent="0.55000000000000004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120"/>
        <v>41864.04886574074</v>
      </c>
      <c r="P1917" t="str">
        <f t="shared" si="121"/>
        <v>technology</v>
      </c>
      <c r="Q1917" t="str">
        <f t="shared" si="122"/>
        <v>gadgets</v>
      </c>
      <c r="R1917">
        <f t="shared" si="123"/>
        <v>2014</v>
      </c>
    </row>
    <row r="1918" spans="1:18" ht="28.8" hidden="1" x14ac:dyDescent="0.55000000000000004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120"/>
        <v>42656.717303240745</v>
      </c>
      <c r="P1918" t="str">
        <f t="shared" si="121"/>
        <v>technology</v>
      </c>
      <c r="Q1918" t="str">
        <f t="shared" si="122"/>
        <v>gadgets</v>
      </c>
      <c r="R1918">
        <f t="shared" si="123"/>
        <v>2016</v>
      </c>
    </row>
    <row r="1919" spans="1:18" ht="28.8" hidden="1" x14ac:dyDescent="0.55000000000000004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120"/>
        <v>42746.270057870366</v>
      </c>
      <c r="P1919" t="str">
        <f t="shared" si="121"/>
        <v>technology</v>
      </c>
      <c r="Q1919" t="str">
        <f t="shared" si="122"/>
        <v>gadgets</v>
      </c>
      <c r="R1919">
        <f t="shared" si="123"/>
        <v>2017</v>
      </c>
    </row>
    <row r="1920" spans="1:18" ht="43.2" hidden="1" x14ac:dyDescent="0.55000000000000004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120"/>
        <v>41828.789942129632</v>
      </c>
      <c r="P1920" t="str">
        <f t="shared" si="121"/>
        <v>technology</v>
      </c>
      <c r="Q1920" t="str">
        <f t="shared" si="122"/>
        <v>gadgets</v>
      </c>
      <c r="R1920">
        <f t="shared" si="123"/>
        <v>2014</v>
      </c>
    </row>
    <row r="1921" spans="1:18" ht="43.2" hidden="1" x14ac:dyDescent="0.55000000000000004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120"/>
        <v>42113.875567129624</v>
      </c>
      <c r="P1921" t="str">
        <f t="shared" si="121"/>
        <v>technology</v>
      </c>
      <c r="Q1921" t="str">
        <f t="shared" si="122"/>
        <v>gadgets</v>
      </c>
      <c r="R1921">
        <f t="shared" si="123"/>
        <v>2015</v>
      </c>
    </row>
    <row r="1922" spans="1:18" ht="43.2" hidden="1" x14ac:dyDescent="0.55000000000000004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si="120"/>
        <v>42270.875706018516</v>
      </c>
      <c r="P1922" t="str">
        <f t="shared" si="121"/>
        <v>technology</v>
      </c>
      <c r="Q1922" t="str">
        <f t="shared" si="122"/>
        <v>gadgets</v>
      </c>
      <c r="R1922">
        <f t="shared" si="123"/>
        <v>2015</v>
      </c>
    </row>
    <row r="1923" spans="1:18" ht="28.8" hidden="1" x14ac:dyDescent="0.55000000000000004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si="120"/>
        <v>41074.221562500003</v>
      </c>
      <c r="P1923" t="str">
        <f t="shared" si="121"/>
        <v>music</v>
      </c>
      <c r="Q1923" t="str">
        <f t="shared" si="122"/>
        <v>indie rock</v>
      </c>
      <c r="R1923">
        <f t="shared" si="123"/>
        <v>2012</v>
      </c>
    </row>
    <row r="1924" spans="1:18" ht="43.2" hidden="1" x14ac:dyDescent="0.55000000000000004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120"/>
        <v>41590.255868055552</v>
      </c>
      <c r="P1924" t="str">
        <f t="shared" si="121"/>
        <v>music</v>
      </c>
      <c r="Q1924" t="str">
        <f t="shared" si="122"/>
        <v>indie rock</v>
      </c>
      <c r="R1924">
        <f t="shared" si="123"/>
        <v>2013</v>
      </c>
    </row>
    <row r="1925" spans="1:18" ht="43.2" hidden="1" x14ac:dyDescent="0.55000000000000004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120"/>
        <v>40772.848749999997</v>
      </c>
      <c r="P1925" t="str">
        <f t="shared" si="121"/>
        <v>music</v>
      </c>
      <c r="Q1925" t="str">
        <f t="shared" si="122"/>
        <v>indie rock</v>
      </c>
      <c r="R1925">
        <f t="shared" si="123"/>
        <v>2011</v>
      </c>
    </row>
    <row r="1926" spans="1:18" ht="57.6" hidden="1" x14ac:dyDescent="0.55000000000000004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120"/>
        <v>41626.761053240742</v>
      </c>
      <c r="P1926" t="str">
        <f t="shared" si="121"/>
        <v>music</v>
      </c>
      <c r="Q1926" t="str">
        <f t="shared" si="122"/>
        <v>indie rock</v>
      </c>
      <c r="R1926">
        <f t="shared" si="123"/>
        <v>2013</v>
      </c>
    </row>
    <row r="1927" spans="1:18" ht="28.8" hidden="1" x14ac:dyDescent="0.55000000000000004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120"/>
        <v>41535.90148148148</v>
      </c>
      <c r="P1927" t="str">
        <f t="shared" si="121"/>
        <v>music</v>
      </c>
      <c r="Q1927" t="str">
        <f t="shared" si="122"/>
        <v>indie rock</v>
      </c>
      <c r="R1927">
        <f t="shared" si="123"/>
        <v>2013</v>
      </c>
    </row>
    <row r="1928" spans="1:18" ht="57.6" hidden="1" x14ac:dyDescent="0.55000000000000004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120"/>
        <v>40456.954351851848</v>
      </c>
      <c r="P1928" t="str">
        <f t="shared" si="121"/>
        <v>music</v>
      </c>
      <c r="Q1928" t="str">
        <f t="shared" si="122"/>
        <v>indie rock</v>
      </c>
      <c r="R1928">
        <f t="shared" si="123"/>
        <v>2010</v>
      </c>
    </row>
    <row r="1929" spans="1:18" hidden="1" x14ac:dyDescent="0.55000000000000004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120"/>
        <v>40960.861562500002</v>
      </c>
      <c r="P1929" t="str">
        <f t="shared" si="121"/>
        <v>music</v>
      </c>
      <c r="Q1929" t="str">
        <f t="shared" si="122"/>
        <v>indie rock</v>
      </c>
      <c r="R1929">
        <f t="shared" si="123"/>
        <v>2012</v>
      </c>
    </row>
    <row r="1930" spans="1:18" ht="28.8" hidden="1" x14ac:dyDescent="0.55000000000000004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ref="O1930:O1993" si="124">(((J1930/60)/60)/24)+DATE(1970,1,1)</f>
        <v>41371.648078703707</v>
      </c>
      <c r="P1930" t="str">
        <f t="shared" ref="P1930:P1993" si="125">LEFT(N1930,SEARCH("/",N1930)-1)</f>
        <v>music</v>
      </c>
      <c r="Q1930" t="str">
        <f t="shared" ref="Q1930:Q1993" si="126">RIGHT(N1930,LEN(N1930)-SEARCH("/",N1930))</f>
        <v>indie rock</v>
      </c>
      <c r="R1930">
        <f t="shared" ref="R1930:R1993" si="127">YEAR(O1930)</f>
        <v>2013</v>
      </c>
    </row>
    <row r="1931" spans="1:18" ht="43.2" hidden="1" x14ac:dyDescent="0.55000000000000004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124"/>
        <v>40687.021597222221</v>
      </c>
      <c r="P1931" t="str">
        <f t="shared" si="125"/>
        <v>music</v>
      </c>
      <c r="Q1931" t="str">
        <f t="shared" si="126"/>
        <v>indie rock</v>
      </c>
      <c r="R1931">
        <f t="shared" si="127"/>
        <v>2011</v>
      </c>
    </row>
    <row r="1932" spans="1:18" ht="28.8" hidden="1" x14ac:dyDescent="0.55000000000000004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124"/>
        <v>41402.558819444443</v>
      </c>
      <c r="P1932" t="str">
        <f t="shared" si="125"/>
        <v>music</v>
      </c>
      <c r="Q1932" t="str">
        <f t="shared" si="126"/>
        <v>indie rock</v>
      </c>
      <c r="R1932">
        <f t="shared" si="127"/>
        <v>2013</v>
      </c>
    </row>
    <row r="1933" spans="1:18" ht="28.8" hidden="1" x14ac:dyDescent="0.55000000000000004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124"/>
        <v>41037.892465277779</v>
      </c>
      <c r="P1933" t="str">
        <f t="shared" si="125"/>
        <v>music</v>
      </c>
      <c r="Q1933" t="str">
        <f t="shared" si="126"/>
        <v>indie rock</v>
      </c>
      <c r="R1933">
        <f t="shared" si="127"/>
        <v>2012</v>
      </c>
    </row>
    <row r="1934" spans="1:18" ht="43.2" hidden="1" x14ac:dyDescent="0.55000000000000004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124"/>
        <v>40911.809872685182</v>
      </c>
      <c r="P1934" t="str">
        <f t="shared" si="125"/>
        <v>music</v>
      </c>
      <c r="Q1934" t="str">
        <f t="shared" si="126"/>
        <v>indie rock</v>
      </c>
      <c r="R1934">
        <f t="shared" si="127"/>
        <v>2012</v>
      </c>
    </row>
    <row r="1935" spans="1:18" ht="43.2" hidden="1" x14ac:dyDescent="0.55000000000000004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124"/>
        <v>41879.130868055552</v>
      </c>
      <c r="P1935" t="str">
        <f t="shared" si="125"/>
        <v>music</v>
      </c>
      <c r="Q1935" t="str">
        <f t="shared" si="126"/>
        <v>indie rock</v>
      </c>
      <c r="R1935">
        <f t="shared" si="127"/>
        <v>2014</v>
      </c>
    </row>
    <row r="1936" spans="1:18" ht="43.2" hidden="1" x14ac:dyDescent="0.55000000000000004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124"/>
        <v>40865.867141203707</v>
      </c>
      <c r="P1936" t="str">
        <f t="shared" si="125"/>
        <v>music</v>
      </c>
      <c r="Q1936" t="str">
        <f t="shared" si="126"/>
        <v>indie rock</v>
      </c>
      <c r="R1936">
        <f t="shared" si="127"/>
        <v>2011</v>
      </c>
    </row>
    <row r="1937" spans="1:18" ht="43.2" hidden="1" x14ac:dyDescent="0.55000000000000004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124"/>
        <v>41773.932534722226</v>
      </c>
      <c r="P1937" t="str">
        <f t="shared" si="125"/>
        <v>music</v>
      </c>
      <c r="Q1937" t="str">
        <f t="shared" si="126"/>
        <v>indie rock</v>
      </c>
      <c r="R1937">
        <f t="shared" si="127"/>
        <v>2014</v>
      </c>
    </row>
    <row r="1938" spans="1:18" ht="43.2" hidden="1" x14ac:dyDescent="0.55000000000000004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124"/>
        <v>40852.889699074076</v>
      </c>
      <c r="P1938" t="str">
        <f t="shared" si="125"/>
        <v>music</v>
      </c>
      <c r="Q1938" t="str">
        <f t="shared" si="126"/>
        <v>indie rock</v>
      </c>
      <c r="R1938">
        <f t="shared" si="127"/>
        <v>2011</v>
      </c>
    </row>
    <row r="1939" spans="1:18" ht="43.2" hidden="1" x14ac:dyDescent="0.55000000000000004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124"/>
        <v>41059.118993055556</v>
      </c>
      <c r="P1939" t="str">
        <f t="shared" si="125"/>
        <v>music</v>
      </c>
      <c r="Q1939" t="str">
        <f t="shared" si="126"/>
        <v>indie rock</v>
      </c>
      <c r="R1939">
        <f t="shared" si="127"/>
        <v>2012</v>
      </c>
    </row>
    <row r="1940" spans="1:18" ht="43.2" hidden="1" x14ac:dyDescent="0.55000000000000004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124"/>
        <v>41426.259618055556</v>
      </c>
      <c r="P1940" t="str">
        <f t="shared" si="125"/>
        <v>music</v>
      </c>
      <c r="Q1940" t="str">
        <f t="shared" si="126"/>
        <v>indie rock</v>
      </c>
      <c r="R1940">
        <f t="shared" si="127"/>
        <v>2013</v>
      </c>
    </row>
    <row r="1941" spans="1:18" ht="43.2" hidden="1" x14ac:dyDescent="0.55000000000000004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124"/>
        <v>41313.985046296293</v>
      </c>
      <c r="P1941" t="str">
        <f t="shared" si="125"/>
        <v>music</v>
      </c>
      <c r="Q1941" t="str">
        <f t="shared" si="126"/>
        <v>indie rock</v>
      </c>
      <c r="R1941">
        <f t="shared" si="127"/>
        <v>2013</v>
      </c>
    </row>
    <row r="1942" spans="1:18" ht="43.2" hidden="1" x14ac:dyDescent="0.55000000000000004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124"/>
        <v>40670.507326388892</v>
      </c>
      <c r="P1942" t="str">
        <f t="shared" si="125"/>
        <v>music</v>
      </c>
      <c r="Q1942" t="str">
        <f t="shared" si="126"/>
        <v>indie rock</v>
      </c>
      <c r="R1942">
        <f t="shared" si="127"/>
        <v>2011</v>
      </c>
    </row>
    <row r="1943" spans="1:18" ht="43.2" hidden="1" x14ac:dyDescent="0.55000000000000004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124"/>
        <v>41744.290868055556</v>
      </c>
      <c r="P1943" t="str">
        <f t="shared" si="125"/>
        <v>technology</v>
      </c>
      <c r="Q1943" t="str">
        <f t="shared" si="126"/>
        <v>hardware</v>
      </c>
      <c r="R1943">
        <f t="shared" si="127"/>
        <v>2014</v>
      </c>
    </row>
    <row r="1944" spans="1:18" ht="43.2" hidden="1" x14ac:dyDescent="0.55000000000000004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124"/>
        <v>40638.828009259261</v>
      </c>
      <c r="P1944" t="str">
        <f t="shared" si="125"/>
        <v>technology</v>
      </c>
      <c r="Q1944" t="str">
        <f t="shared" si="126"/>
        <v>hardware</v>
      </c>
      <c r="R1944">
        <f t="shared" si="127"/>
        <v>2011</v>
      </c>
    </row>
    <row r="1945" spans="1:18" ht="43.2" hidden="1" x14ac:dyDescent="0.55000000000000004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124"/>
        <v>42548.269861111112</v>
      </c>
      <c r="P1945" t="str">
        <f t="shared" si="125"/>
        <v>technology</v>
      </c>
      <c r="Q1945" t="str">
        <f t="shared" si="126"/>
        <v>hardware</v>
      </c>
      <c r="R1945">
        <f t="shared" si="127"/>
        <v>2016</v>
      </c>
    </row>
    <row r="1946" spans="1:18" ht="43.2" hidden="1" x14ac:dyDescent="0.55000000000000004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124"/>
        <v>41730.584374999999</v>
      </c>
      <c r="P1946" t="str">
        <f t="shared" si="125"/>
        <v>technology</v>
      </c>
      <c r="Q1946" t="str">
        <f t="shared" si="126"/>
        <v>hardware</v>
      </c>
      <c r="R1946">
        <f t="shared" si="127"/>
        <v>2014</v>
      </c>
    </row>
    <row r="1947" spans="1:18" ht="43.2" hidden="1" x14ac:dyDescent="0.55000000000000004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124"/>
        <v>42157.251828703709</v>
      </c>
      <c r="P1947" t="str">
        <f t="shared" si="125"/>
        <v>technology</v>
      </c>
      <c r="Q1947" t="str">
        <f t="shared" si="126"/>
        <v>hardware</v>
      </c>
      <c r="R1947">
        <f t="shared" si="127"/>
        <v>2015</v>
      </c>
    </row>
    <row r="1948" spans="1:18" ht="43.2" hidden="1" x14ac:dyDescent="0.55000000000000004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124"/>
        <v>41689.150011574071</v>
      </c>
      <c r="P1948" t="str">
        <f t="shared" si="125"/>
        <v>technology</v>
      </c>
      <c r="Q1948" t="str">
        <f t="shared" si="126"/>
        <v>hardware</v>
      </c>
      <c r="R1948">
        <f t="shared" si="127"/>
        <v>2014</v>
      </c>
    </row>
    <row r="1949" spans="1:18" ht="57.6" hidden="1" x14ac:dyDescent="0.55000000000000004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124"/>
        <v>40102.918055555558</v>
      </c>
      <c r="P1949" t="str">
        <f t="shared" si="125"/>
        <v>technology</v>
      </c>
      <c r="Q1949" t="str">
        <f t="shared" si="126"/>
        <v>hardware</v>
      </c>
      <c r="R1949">
        <f t="shared" si="127"/>
        <v>2009</v>
      </c>
    </row>
    <row r="1950" spans="1:18" ht="28.8" hidden="1" x14ac:dyDescent="0.55000000000000004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124"/>
        <v>42473.604270833333</v>
      </c>
      <c r="P1950" t="str">
        <f t="shared" si="125"/>
        <v>technology</v>
      </c>
      <c r="Q1950" t="str">
        <f t="shared" si="126"/>
        <v>hardware</v>
      </c>
      <c r="R1950">
        <f t="shared" si="127"/>
        <v>2016</v>
      </c>
    </row>
    <row r="1951" spans="1:18" ht="43.2" hidden="1" x14ac:dyDescent="0.55000000000000004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124"/>
        <v>41800.423043981478</v>
      </c>
      <c r="P1951" t="str">
        <f t="shared" si="125"/>
        <v>technology</v>
      </c>
      <c r="Q1951" t="str">
        <f t="shared" si="126"/>
        <v>hardware</v>
      </c>
      <c r="R1951">
        <f t="shared" si="127"/>
        <v>2014</v>
      </c>
    </row>
    <row r="1952" spans="1:18" ht="43.2" hidden="1" x14ac:dyDescent="0.55000000000000004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124"/>
        <v>40624.181400462963</v>
      </c>
      <c r="P1952" t="str">
        <f t="shared" si="125"/>
        <v>technology</v>
      </c>
      <c r="Q1952" t="str">
        <f t="shared" si="126"/>
        <v>hardware</v>
      </c>
      <c r="R1952">
        <f t="shared" si="127"/>
        <v>2011</v>
      </c>
    </row>
    <row r="1953" spans="1:18" ht="43.2" hidden="1" x14ac:dyDescent="0.55000000000000004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124"/>
        <v>42651.420567129629</v>
      </c>
      <c r="P1953" t="str">
        <f t="shared" si="125"/>
        <v>technology</v>
      </c>
      <c r="Q1953" t="str">
        <f t="shared" si="126"/>
        <v>hardware</v>
      </c>
      <c r="R1953">
        <f t="shared" si="127"/>
        <v>2016</v>
      </c>
    </row>
    <row r="1954" spans="1:18" ht="43.2" hidden="1" x14ac:dyDescent="0.55000000000000004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124"/>
        <v>41526.60665509259</v>
      </c>
      <c r="P1954" t="str">
        <f t="shared" si="125"/>
        <v>technology</v>
      </c>
      <c r="Q1954" t="str">
        <f t="shared" si="126"/>
        <v>hardware</v>
      </c>
      <c r="R1954">
        <f t="shared" si="127"/>
        <v>2013</v>
      </c>
    </row>
    <row r="1955" spans="1:18" ht="43.2" hidden="1" x14ac:dyDescent="0.55000000000000004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124"/>
        <v>40941.199826388889</v>
      </c>
      <c r="P1955" t="str">
        <f t="shared" si="125"/>
        <v>technology</v>
      </c>
      <c r="Q1955" t="str">
        <f t="shared" si="126"/>
        <v>hardware</v>
      </c>
      <c r="R1955">
        <f t="shared" si="127"/>
        <v>2012</v>
      </c>
    </row>
    <row r="1956" spans="1:18" ht="28.8" hidden="1" x14ac:dyDescent="0.55000000000000004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124"/>
        <v>42394.580740740741</v>
      </c>
      <c r="P1956" t="str">
        <f t="shared" si="125"/>
        <v>technology</v>
      </c>
      <c r="Q1956" t="str">
        <f t="shared" si="126"/>
        <v>hardware</v>
      </c>
      <c r="R1956">
        <f t="shared" si="127"/>
        <v>2016</v>
      </c>
    </row>
    <row r="1957" spans="1:18" ht="43.2" hidden="1" x14ac:dyDescent="0.55000000000000004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124"/>
        <v>41020.271770833337</v>
      </c>
      <c r="P1957" t="str">
        <f t="shared" si="125"/>
        <v>technology</v>
      </c>
      <c r="Q1957" t="str">
        <f t="shared" si="126"/>
        <v>hardware</v>
      </c>
      <c r="R1957">
        <f t="shared" si="127"/>
        <v>2012</v>
      </c>
    </row>
    <row r="1958" spans="1:18" ht="43.2" hidden="1" x14ac:dyDescent="0.55000000000000004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124"/>
        <v>42067.923668981486</v>
      </c>
      <c r="P1958" t="str">
        <f t="shared" si="125"/>
        <v>technology</v>
      </c>
      <c r="Q1958" t="str">
        <f t="shared" si="126"/>
        <v>hardware</v>
      </c>
      <c r="R1958">
        <f t="shared" si="127"/>
        <v>2015</v>
      </c>
    </row>
    <row r="1959" spans="1:18" ht="28.8" hidden="1" x14ac:dyDescent="0.55000000000000004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124"/>
        <v>41179.098530092589</v>
      </c>
      <c r="P1959" t="str">
        <f t="shared" si="125"/>
        <v>technology</v>
      </c>
      <c r="Q1959" t="str">
        <f t="shared" si="126"/>
        <v>hardware</v>
      </c>
      <c r="R1959">
        <f t="shared" si="127"/>
        <v>2012</v>
      </c>
    </row>
    <row r="1960" spans="1:18" ht="43.2" hidden="1" x14ac:dyDescent="0.55000000000000004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124"/>
        <v>41326.987974537034</v>
      </c>
      <c r="P1960" t="str">
        <f t="shared" si="125"/>
        <v>technology</v>
      </c>
      <c r="Q1960" t="str">
        <f t="shared" si="126"/>
        <v>hardware</v>
      </c>
      <c r="R1960">
        <f t="shared" si="127"/>
        <v>2013</v>
      </c>
    </row>
    <row r="1961" spans="1:18" ht="43.2" hidden="1" x14ac:dyDescent="0.55000000000000004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124"/>
        <v>41871.845601851855</v>
      </c>
      <c r="P1961" t="str">
        <f t="shared" si="125"/>
        <v>technology</v>
      </c>
      <c r="Q1961" t="str">
        <f t="shared" si="126"/>
        <v>hardware</v>
      </c>
      <c r="R1961">
        <f t="shared" si="127"/>
        <v>2014</v>
      </c>
    </row>
    <row r="1962" spans="1:18" ht="43.2" hidden="1" x14ac:dyDescent="0.55000000000000004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124"/>
        <v>41964.362743055557</v>
      </c>
      <c r="P1962" t="str">
        <f t="shared" si="125"/>
        <v>technology</v>
      </c>
      <c r="Q1962" t="str">
        <f t="shared" si="126"/>
        <v>hardware</v>
      </c>
      <c r="R1962">
        <f t="shared" si="127"/>
        <v>2014</v>
      </c>
    </row>
    <row r="1963" spans="1:18" ht="43.2" hidden="1" x14ac:dyDescent="0.55000000000000004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124"/>
        <v>41148.194641203707</v>
      </c>
      <c r="P1963" t="str">
        <f t="shared" si="125"/>
        <v>technology</v>
      </c>
      <c r="Q1963" t="str">
        <f t="shared" si="126"/>
        <v>hardware</v>
      </c>
      <c r="R1963">
        <f t="shared" si="127"/>
        <v>2012</v>
      </c>
    </row>
    <row r="1964" spans="1:18" ht="43.2" hidden="1" x14ac:dyDescent="0.55000000000000004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124"/>
        <v>41742.780509259261</v>
      </c>
      <c r="P1964" t="str">
        <f t="shared" si="125"/>
        <v>technology</v>
      </c>
      <c r="Q1964" t="str">
        <f t="shared" si="126"/>
        <v>hardware</v>
      </c>
      <c r="R1964">
        <f t="shared" si="127"/>
        <v>2014</v>
      </c>
    </row>
    <row r="1965" spans="1:18" ht="43.2" hidden="1" x14ac:dyDescent="0.55000000000000004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124"/>
        <v>41863.429791666669</v>
      </c>
      <c r="P1965" t="str">
        <f t="shared" si="125"/>
        <v>technology</v>
      </c>
      <c r="Q1965" t="str">
        <f t="shared" si="126"/>
        <v>hardware</v>
      </c>
      <c r="R1965">
        <f t="shared" si="127"/>
        <v>2014</v>
      </c>
    </row>
    <row r="1966" spans="1:18" ht="43.2" hidden="1" x14ac:dyDescent="0.55000000000000004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124"/>
        <v>42452.272824074069</v>
      </c>
      <c r="P1966" t="str">
        <f t="shared" si="125"/>
        <v>technology</v>
      </c>
      <c r="Q1966" t="str">
        <f t="shared" si="126"/>
        <v>hardware</v>
      </c>
      <c r="R1966">
        <f t="shared" si="127"/>
        <v>2016</v>
      </c>
    </row>
    <row r="1967" spans="1:18" ht="43.2" hidden="1" x14ac:dyDescent="0.55000000000000004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124"/>
        <v>40898.089236111111</v>
      </c>
      <c r="P1967" t="str">
        <f t="shared" si="125"/>
        <v>technology</v>
      </c>
      <c r="Q1967" t="str">
        <f t="shared" si="126"/>
        <v>hardware</v>
      </c>
      <c r="R1967">
        <f t="shared" si="127"/>
        <v>2011</v>
      </c>
    </row>
    <row r="1968" spans="1:18" ht="43.2" hidden="1" x14ac:dyDescent="0.55000000000000004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124"/>
        <v>41835.540486111109</v>
      </c>
      <c r="P1968" t="str">
        <f t="shared" si="125"/>
        <v>technology</v>
      </c>
      <c r="Q1968" t="str">
        <f t="shared" si="126"/>
        <v>hardware</v>
      </c>
      <c r="R1968">
        <f t="shared" si="127"/>
        <v>2014</v>
      </c>
    </row>
    <row r="1969" spans="1:18" ht="43.2" hidden="1" x14ac:dyDescent="0.55000000000000004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124"/>
        <v>41730.663530092592</v>
      </c>
      <c r="P1969" t="str">
        <f t="shared" si="125"/>
        <v>technology</v>
      </c>
      <c r="Q1969" t="str">
        <f t="shared" si="126"/>
        <v>hardware</v>
      </c>
      <c r="R1969">
        <f t="shared" si="127"/>
        <v>2014</v>
      </c>
    </row>
    <row r="1970" spans="1:18" ht="28.8" hidden="1" x14ac:dyDescent="0.55000000000000004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124"/>
        <v>42676.586979166663</v>
      </c>
      <c r="P1970" t="str">
        <f t="shared" si="125"/>
        <v>technology</v>
      </c>
      <c r="Q1970" t="str">
        <f t="shared" si="126"/>
        <v>hardware</v>
      </c>
      <c r="R1970">
        <f t="shared" si="127"/>
        <v>2016</v>
      </c>
    </row>
    <row r="1971" spans="1:18" ht="43.2" hidden="1" x14ac:dyDescent="0.55000000000000004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124"/>
        <v>42557.792453703703</v>
      </c>
      <c r="P1971" t="str">
        <f t="shared" si="125"/>
        <v>technology</v>
      </c>
      <c r="Q1971" t="str">
        <f t="shared" si="126"/>
        <v>hardware</v>
      </c>
      <c r="R1971">
        <f t="shared" si="127"/>
        <v>2016</v>
      </c>
    </row>
    <row r="1972" spans="1:18" ht="43.2" hidden="1" x14ac:dyDescent="0.55000000000000004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124"/>
        <v>41324.193298611113</v>
      </c>
      <c r="P1972" t="str">
        <f t="shared" si="125"/>
        <v>technology</v>
      </c>
      <c r="Q1972" t="str">
        <f t="shared" si="126"/>
        <v>hardware</v>
      </c>
      <c r="R1972">
        <f t="shared" si="127"/>
        <v>2013</v>
      </c>
    </row>
    <row r="1973" spans="1:18" ht="43.2" hidden="1" x14ac:dyDescent="0.55000000000000004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124"/>
        <v>41561.500706018516</v>
      </c>
      <c r="P1973" t="str">
        <f t="shared" si="125"/>
        <v>technology</v>
      </c>
      <c r="Q1973" t="str">
        <f t="shared" si="126"/>
        <v>hardware</v>
      </c>
      <c r="R1973">
        <f t="shared" si="127"/>
        <v>2013</v>
      </c>
    </row>
    <row r="1974" spans="1:18" ht="43.2" hidden="1" x14ac:dyDescent="0.55000000000000004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124"/>
        <v>41201.012083333335</v>
      </c>
      <c r="P1974" t="str">
        <f t="shared" si="125"/>
        <v>technology</v>
      </c>
      <c r="Q1974" t="str">
        <f t="shared" si="126"/>
        <v>hardware</v>
      </c>
      <c r="R1974">
        <f t="shared" si="127"/>
        <v>2012</v>
      </c>
    </row>
    <row r="1975" spans="1:18" ht="43.2" hidden="1" x14ac:dyDescent="0.55000000000000004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124"/>
        <v>42549.722962962958</v>
      </c>
      <c r="P1975" t="str">
        <f t="shared" si="125"/>
        <v>technology</v>
      </c>
      <c r="Q1975" t="str">
        <f t="shared" si="126"/>
        <v>hardware</v>
      </c>
      <c r="R1975">
        <f t="shared" si="127"/>
        <v>2016</v>
      </c>
    </row>
    <row r="1976" spans="1:18" ht="43.2" hidden="1" x14ac:dyDescent="0.55000000000000004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124"/>
        <v>41445.334131944444</v>
      </c>
      <c r="P1976" t="str">
        <f t="shared" si="125"/>
        <v>technology</v>
      </c>
      <c r="Q1976" t="str">
        <f t="shared" si="126"/>
        <v>hardware</v>
      </c>
      <c r="R1976">
        <f t="shared" si="127"/>
        <v>2013</v>
      </c>
    </row>
    <row r="1977" spans="1:18" ht="28.8" hidden="1" x14ac:dyDescent="0.55000000000000004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124"/>
        <v>41313.755219907405</v>
      </c>
      <c r="P1977" t="str">
        <f t="shared" si="125"/>
        <v>technology</v>
      </c>
      <c r="Q1977" t="str">
        <f t="shared" si="126"/>
        <v>hardware</v>
      </c>
      <c r="R1977">
        <f t="shared" si="127"/>
        <v>2013</v>
      </c>
    </row>
    <row r="1978" spans="1:18" ht="28.8" hidden="1" x14ac:dyDescent="0.55000000000000004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124"/>
        <v>41438.899594907409</v>
      </c>
      <c r="P1978" t="str">
        <f t="shared" si="125"/>
        <v>technology</v>
      </c>
      <c r="Q1978" t="str">
        <f t="shared" si="126"/>
        <v>hardware</v>
      </c>
      <c r="R1978">
        <f t="shared" si="127"/>
        <v>2013</v>
      </c>
    </row>
    <row r="1979" spans="1:18" ht="43.2" hidden="1" x14ac:dyDescent="0.55000000000000004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124"/>
        <v>42311.216898148152</v>
      </c>
      <c r="P1979" t="str">
        <f t="shared" si="125"/>
        <v>technology</v>
      </c>
      <c r="Q1979" t="str">
        <f t="shared" si="126"/>
        <v>hardware</v>
      </c>
      <c r="R1979">
        <f t="shared" si="127"/>
        <v>2015</v>
      </c>
    </row>
    <row r="1980" spans="1:18" ht="43.2" hidden="1" x14ac:dyDescent="0.55000000000000004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124"/>
        <v>41039.225601851853</v>
      </c>
      <c r="P1980" t="str">
        <f t="shared" si="125"/>
        <v>technology</v>
      </c>
      <c r="Q1980" t="str">
        <f t="shared" si="126"/>
        <v>hardware</v>
      </c>
      <c r="R1980">
        <f t="shared" si="127"/>
        <v>2012</v>
      </c>
    </row>
    <row r="1981" spans="1:18" ht="43.2" hidden="1" x14ac:dyDescent="0.55000000000000004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124"/>
        <v>42290.460023148145</v>
      </c>
      <c r="P1981" t="str">
        <f t="shared" si="125"/>
        <v>technology</v>
      </c>
      <c r="Q1981" t="str">
        <f t="shared" si="126"/>
        <v>hardware</v>
      </c>
      <c r="R1981">
        <f t="shared" si="127"/>
        <v>2015</v>
      </c>
    </row>
    <row r="1982" spans="1:18" ht="28.8" hidden="1" x14ac:dyDescent="0.55000000000000004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124"/>
        <v>42423.542384259257</v>
      </c>
      <c r="P1982" t="str">
        <f t="shared" si="125"/>
        <v>technology</v>
      </c>
      <c r="Q1982" t="str">
        <f t="shared" si="126"/>
        <v>hardware</v>
      </c>
      <c r="R1982">
        <f t="shared" si="127"/>
        <v>2016</v>
      </c>
    </row>
    <row r="1983" spans="1:18" ht="43.2" hidden="1" x14ac:dyDescent="0.55000000000000004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124"/>
        <v>41799.725289351853</v>
      </c>
      <c r="P1983" t="str">
        <f t="shared" si="125"/>
        <v>photography</v>
      </c>
      <c r="Q1983" t="str">
        <f t="shared" si="126"/>
        <v>people</v>
      </c>
      <c r="R1983">
        <f t="shared" si="127"/>
        <v>2014</v>
      </c>
    </row>
    <row r="1984" spans="1:18" ht="43.2" hidden="1" x14ac:dyDescent="0.55000000000000004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124"/>
        <v>42678.586655092593</v>
      </c>
      <c r="P1984" t="str">
        <f t="shared" si="125"/>
        <v>photography</v>
      </c>
      <c r="Q1984" t="str">
        <f t="shared" si="126"/>
        <v>people</v>
      </c>
      <c r="R1984">
        <f t="shared" si="127"/>
        <v>2016</v>
      </c>
    </row>
    <row r="1985" spans="1:18" ht="43.2" hidden="1" x14ac:dyDescent="0.55000000000000004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124"/>
        <v>42593.011782407411</v>
      </c>
      <c r="P1985" t="str">
        <f t="shared" si="125"/>
        <v>photography</v>
      </c>
      <c r="Q1985" t="str">
        <f t="shared" si="126"/>
        <v>people</v>
      </c>
      <c r="R1985">
        <f t="shared" si="127"/>
        <v>2016</v>
      </c>
    </row>
    <row r="1986" spans="1:18" ht="57.6" hidden="1" x14ac:dyDescent="0.55000000000000004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si="124"/>
        <v>41913.790289351848</v>
      </c>
      <c r="P1986" t="str">
        <f t="shared" si="125"/>
        <v>photography</v>
      </c>
      <c r="Q1986" t="str">
        <f t="shared" si="126"/>
        <v>people</v>
      </c>
      <c r="R1986">
        <f t="shared" si="127"/>
        <v>2014</v>
      </c>
    </row>
    <row r="1987" spans="1:18" ht="43.2" hidden="1" x14ac:dyDescent="0.55000000000000004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si="124"/>
        <v>42555.698738425926</v>
      </c>
      <c r="P1987" t="str">
        <f t="shared" si="125"/>
        <v>photography</v>
      </c>
      <c r="Q1987" t="str">
        <f t="shared" si="126"/>
        <v>people</v>
      </c>
      <c r="R1987">
        <f t="shared" si="127"/>
        <v>2016</v>
      </c>
    </row>
    <row r="1988" spans="1:18" ht="43.2" hidden="1" x14ac:dyDescent="0.55000000000000004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124"/>
        <v>42413.433831018512</v>
      </c>
      <c r="P1988" t="str">
        <f t="shared" si="125"/>
        <v>photography</v>
      </c>
      <c r="Q1988" t="str">
        <f t="shared" si="126"/>
        <v>people</v>
      </c>
      <c r="R1988">
        <f t="shared" si="127"/>
        <v>2016</v>
      </c>
    </row>
    <row r="1989" spans="1:18" ht="28.8" hidden="1" x14ac:dyDescent="0.55000000000000004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124"/>
        <v>42034.639768518522</v>
      </c>
      <c r="P1989" t="str">
        <f t="shared" si="125"/>
        <v>photography</v>
      </c>
      <c r="Q1989" t="str">
        <f t="shared" si="126"/>
        <v>people</v>
      </c>
      <c r="R1989">
        <f t="shared" si="127"/>
        <v>2015</v>
      </c>
    </row>
    <row r="1990" spans="1:18" hidden="1" x14ac:dyDescent="0.55000000000000004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124"/>
        <v>42206.763217592597</v>
      </c>
      <c r="P1990" t="str">
        <f t="shared" si="125"/>
        <v>photography</v>
      </c>
      <c r="Q1990" t="str">
        <f t="shared" si="126"/>
        <v>people</v>
      </c>
      <c r="R1990">
        <f t="shared" si="127"/>
        <v>2015</v>
      </c>
    </row>
    <row r="1991" spans="1:18" ht="43.2" hidden="1" x14ac:dyDescent="0.55000000000000004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124"/>
        <v>42685.680648148147</v>
      </c>
      <c r="P1991" t="str">
        <f t="shared" si="125"/>
        <v>photography</v>
      </c>
      <c r="Q1991" t="str">
        <f t="shared" si="126"/>
        <v>people</v>
      </c>
      <c r="R1991">
        <f t="shared" si="127"/>
        <v>2016</v>
      </c>
    </row>
    <row r="1992" spans="1:18" ht="43.2" hidden="1" x14ac:dyDescent="0.55000000000000004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124"/>
        <v>42398.195972222224</v>
      </c>
      <c r="P1992" t="str">
        <f t="shared" si="125"/>
        <v>photography</v>
      </c>
      <c r="Q1992" t="str">
        <f t="shared" si="126"/>
        <v>people</v>
      </c>
      <c r="R1992">
        <f t="shared" si="127"/>
        <v>2016</v>
      </c>
    </row>
    <row r="1993" spans="1:18" ht="28.8" hidden="1" x14ac:dyDescent="0.55000000000000004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124"/>
        <v>42167.89335648148</v>
      </c>
      <c r="P1993" t="str">
        <f t="shared" si="125"/>
        <v>photography</v>
      </c>
      <c r="Q1993" t="str">
        <f t="shared" si="126"/>
        <v>people</v>
      </c>
      <c r="R1993">
        <f t="shared" si="127"/>
        <v>2015</v>
      </c>
    </row>
    <row r="1994" spans="1:18" ht="28.8" hidden="1" x14ac:dyDescent="0.55000000000000004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ref="O1994:O2057" si="128">(((J1994/60)/60)/24)+DATE(1970,1,1)</f>
        <v>42023.143414351856</v>
      </c>
      <c r="P1994" t="str">
        <f t="shared" ref="P1994:P2057" si="129">LEFT(N1994,SEARCH("/",N1994)-1)</f>
        <v>photography</v>
      </c>
      <c r="Q1994" t="str">
        <f t="shared" ref="Q1994:Q2057" si="130">RIGHT(N1994,LEN(N1994)-SEARCH("/",N1994))</f>
        <v>people</v>
      </c>
      <c r="R1994">
        <f t="shared" ref="R1994:R2057" si="131">YEAR(O1994)</f>
        <v>2015</v>
      </c>
    </row>
    <row r="1995" spans="1:18" ht="43.2" hidden="1" x14ac:dyDescent="0.55000000000000004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128"/>
        <v>42329.58839120371</v>
      </c>
      <c r="P1995" t="str">
        <f t="shared" si="129"/>
        <v>photography</v>
      </c>
      <c r="Q1995" t="str">
        <f t="shared" si="130"/>
        <v>people</v>
      </c>
      <c r="R1995">
        <f t="shared" si="131"/>
        <v>2015</v>
      </c>
    </row>
    <row r="1996" spans="1:18" ht="43.2" hidden="1" x14ac:dyDescent="0.55000000000000004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128"/>
        <v>42651.006273148145</v>
      </c>
      <c r="P1996" t="str">
        <f t="shared" si="129"/>
        <v>photography</v>
      </c>
      <c r="Q1996" t="str">
        <f t="shared" si="130"/>
        <v>people</v>
      </c>
      <c r="R1996">
        <f t="shared" si="131"/>
        <v>2016</v>
      </c>
    </row>
    <row r="1997" spans="1:18" ht="43.2" hidden="1" x14ac:dyDescent="0.55000000000000004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128"/>
        <v>42181.902037037042</v>
      </c>
      <c r="P1997" t="str">
        <f t="shared" si="129"/>
        <v>photography</v>
      </c>
      <c r="Q1997" t="str">
        <f t="shared" si="130"/>
        <v>people</v>
      </c>
      <c r="R1997">
        <f t="shared" si="131"/>
        <v>2015</v>
      </c>
    </row>
    <row r="1998" spans="1:18" ht="43.2" hidden="1" x14ac:dyDescent="0.55000000000000004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128"/>
        <v>41800.819571759261</v>
      </c>
      <c r="P1998" t="str">
        <f t="shared" si="129"/>
        <v>photography</v>
      </c>
      <c r="Q1998" t="str">
        <f t="shared" si="130"/>
        <v>people</v>
      </c>
      <c r="R1998">
        <f t="shared" si="131"/>
        <v>2014</v>
      </c>
    </row>
    <row r="1999" spans="1:18" ht="43.2" hidden="1" x14ac:dyDescent="0.55000000000000004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128"/>
        <v>41847.930694444447</v>
      </c>
      <c r="P1999" t="str">
        <f t="shared" si="129"/>
        <v>photography</v>
      </c>
      <c r="Q1999" t="str">
        <f t="shared" si="130"/>
        <v>people</v>
      </c>
      <c r="R1999">
        <f t="shared" si="131"/>
        <v>2014</v>
      </c>
    </row>
    <row r="2000" spans="1:18" ht="43.2" hidden="1" x14ac:dyDescent="0.55000000000000004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128"/>
        <v>41807.118495370371</v>
      </c>
      <c r="P2000" t="str">
        <f t="shared" si="129"/>
        <v>photography</v>
      </c>
      <c r="Q2000" t="str">
        <f t="shared" si="130"/>
        <v>people</v>
      </c>
      <c r="R2000">
        <f t="shared" si="131"/>
        <v>2014</v>
      </c>
    </row>
    <row r="2001" spans="1:18" ht="43.2" hidden="1" x14ac:dyDescent="0.55000000000000004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128"/>
        <v>41926.482731481483</v>
      </c>
      <c r="P2001" t="str">
        <f t="shared" si="129"/>
        <v>photography</v>
      </c>
      <c r="Q2001" t="str">
        <f t="shared" si="130"/>
        <v>people</v>
      </c>
      <c r="R2001">
        <f t="shared" si="131"/>
        <v>2014</v>
      </c>
    </row>
    <row r="2002" spans="1:18" ht="43.2" hidden="1" x14ac:dyDescent="0.55000000000000004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128"/>
        <v>42345.951539351852</v>
      </c>
      <c r="P2002" t="str">
        <f t="shared" si="129"/>
        <v>photography</v>
      </c>
      <c r="Q2002" t="str">
        <f t="shared" si="130"/>
        <v>people</v>
      </c>
      <c r="R2002">
        <f t="shared" si="131"/>
        <v>2015</v>
      </c>
    </row>
    <row r="2003" spans="1:18" ht="28.8" hidden="1" x14ac:dyDescent="0.55000000000000004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128"/>
        <v>42136.209675925929</v>
      </c>
      <c r="P2003" t="str">
        <f t="shared" si="129"/>
        <v>technology</v>
      </c>
      <c r="Q2003" t="str">
        <f t="shared" si="130"/>
        <v>hardware</v>
      </c>
      <c r="R2003">
        <f t="shared" si="131"/>
        <v>2015</v>
      </c>
    </row>
    <row r="2004" spans="1:18" ht="43.2" hidden="1" x14ac:dyDescent="0.55000000000000004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128"/>
        <v>42728.71230324074</v>
      </c>
      <c r="P2004" t="str">
        <f t="shared" si="129"/>
        <v>technology</v>
      </c>
      <c r="Q2004" t="str">
        <f t="shared" si="130"/>
        <v>hardware</v>
      </c>
      <c r="R2004">
        <f t="shared" si="131"/>
        <v>2016</v>
      </c>
    </row>
    <row r="2005" spans="1:18" ht="57.6" hidden="1" x14ac:dyDescent="0.55000000000000004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128"/>
        <v>40347.125601851854</v>
      </c>
      <c r="P2005" t="str">
        <f t="shared" si="129"/>
        <v>technology</v>
      </c>
      <c r="Q2005" t="str">
        <f t="shared" si="130"/>
        <v>hardware</v>
      </c>
      <c r="R2005">
        <f t="shared" si="131"/>
        <v>2010</v>
      </c>
    </row>
    <row r="2006" spans="1:18" ht="43.2" hidden="1" x14ac:dyDescent="0.55000000000000004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128"/>
        <v>41800.604895833334</v>
      </c>
      <c r="P2006" t="str">
        <f t="shared" si="129"/>
        <v>technology</v>
      </c>
      <c r="Q2006" t="str">
        <f t="shared" si="130"/>
        <v>hardware</v>
      </c>
      <c r="R2006">
        <f t="shared" si="131"/>
        <v>2014</v>
      </c>
    </row>
    <row r="2007" spans="1:18" ht="43.2" hidden="1" x14ac:dyDescent="0.55000000000000004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128"/>
        <v>41535.812708333331</v>
      </c>
      <c r="P2007" t="str">
        <f t="shared" si="129"/>
        <v>technology</v>
      </c>
      <c r="Q2007" t="str">
        <f t="shared" si="130"/>
        <v>hardware</v>
      </c>
      <c r="R2007">
        <f t="shared" si="131"/>
        <v>2013</v>
      </c>
    </row>
    <row r="2008" spans="1:18" ht="57.6" hidden="1" x14ac:dyDescent="0.55000000000000004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128"/>
        <v>41941.500520833331</v>
      </c>
      <c r="P2008" t="str">
        <f t="shared" si="129"/>
        <v>technology</v>
      </c>
      <c r="Q2008" t="str">
        <f t="shared" si="130"/>
        <v>hardware</v>
      </c>
      <c r="R2008">
        <f t="shared" si="131"/>
        <v>2014</v>
      </c>
    </row>
    <row r="2009" spans="1:18" ht="43.2" hidden="1" x14ac:dyDescent="0.55000000000000004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128"/>
        <v>40347.837800925925</v>
      </c>
      <c r="P2009" t="str">
        <f t="shared" si="129"/>
        <v>technology</v>
      </c>
      <c r="Q2009" t="str">
        <f t="shared" si="130"/>
        <v>hardware</v>
      </c>
      <c r="R2009">
        <f t="shared" si="131"/>
        <v>2010</v>
      </c>
    </row>
    <row r="2010" spans="1:18" ht="43.2" hidden="1" x14ac:dyDescent="0.55000000000000004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128"/>
        <v>40761.604421296295</v>
      </c>
      <c r="P2010" t="str">
        <f t="shared" si="129"/>
        <v>technology</v>
      </c>
      <c r="Q2010" t="str">
        <f t="shared" si="130"/>
        <v>hardware</v>
      </c>
      <c r="R2010">
        <f t="shared" si="131"/>
        <v>2011</v>
      </c>
    </row>
    <row r="2011" spans="1:18" ht="43.2" hidden="1" x14ac:dyDescent="0.55000000000000004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128"/>
        <v>42661.323414351849</v>
      </c>
      <c r="P2011" t="str">
        <f t="shared" si="129"/>
        <v>technology</v>
      </c>
      <c r="Q2011" t="str">
        <f t="shared" si="130"/>
        <v>hardware</v>
      </c>
      <c r="R2011">
        <f t="shared" si="131"/>
        <v>2016</v>
      </c>
    </row>
    <row r="2012" spans="1:18" ht="28.8" hidden="1" x14ac:dyDescent="0.55000000000000004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128"/>
        <v>42570.996423611112</v>
      </c>
      <c r="P2012" t="str">
        <f t="shared" si="129"/>
        <v>technology</v>
      </c>
      <c r="Q2012" t="str">
        <f t="shared" si="130"/>
        <v>hardware</v>
      </c>
      <c r="R2012">
        <f t="shared" si="131"/>
        <v>2016</v>
      </c>
    </row>
    <row r="2013" spans="1:18" ht="43.2" hidden="1" x14ac:dyDescent="0.55000000000000004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128"/>
        <v>42347.358483796299</v>
      </c>
      <c r="P2013" t="str">
        <f t="shared" si="129"/>
        <v>technology</v>
      </c>
      <c r="Q2013" t="str">
        <f t="shared" si="130"/>
        <v>hardware</v>
      </c>
      <c r="R2013">
        <f t="shared" si="131"/>
        <v>2015</v>
      </c>
    </row>
    <row r="2014" spans="1:18" ht="43.2" hidden="1" x14ac:dyDescent="0.55000000000000004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128"/>
        <v>42010.822233796294</v>
      </c>
      <c r="P2014" t="str">
        <f t="shared" si="129"/>
        <v>technology</v>
      </c>
      <c r="Q2014" t="str">
        <f t="shared" si="130"/>
        <v>hardware</v>
      </c>
      <c r="R2014">
        <f t="shared" si="131"/>
        <v>2015</v>
      </c>
    </row>
    <row r="2015" spans="1:18" ht="43.2" hidden="1" x14ac:dyDescent="0.55000000000000004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128"/>
        <v>42499.960810185185</v>
      </c>
      <c r="P2015" t="str">
        <f t="shared" si="129"/>
        <v>technology</v>
      </c>
      <c r="Q2015" t="str">
        <f t="shared" si="130"/>
        <v>hardware</v>
      </c>
      <c r="R2015">
        <f t="shared" si="131"/>
        <v>2016</v>
      </c>
    </row>
    <row r="2016" spans="1:18" ht="43.2" hidden="1" x14ac:dyDescent="0.55000000000000004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128"/>
        <v>41324.214571759258</v>
      </c>
      <c r="P2016" t="str">
        <f t="shared" si="129"/>
        <v>technology</v>
      </c>
      <c r="Q2016" t="str">
        <f t="shared" si="130"/>
        <v>hardware</v>
      </c>
      <c r="R2016">
        <f t="shared" si="131"/>
        <v>2013</v>
      </c>
    </row>
    <row r="2017" spans="1:18" ht="43.2" hidden="1" x14ac:dyDescent="0.55000000000000004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128"/>
        <v>40765.876886574071</v>
      </c>
      <c r="P2017" t="str">
        <f t="shared" si="129"/>
        <v>technology</v>
      </c>
      <c r="Q2017" t="str">
        <f t="shared" si="130"/>
        <v>hardware</v>
      </c>
      <c r="R2017">
        <f t="shared" si="131"/>
        <v>2011</v>
      </c>
    </row>
    <row r="2018" spans="1:18" ht="28.8" hidden="1" x14ac:dyDescent="0.55000000000000004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128"/>
        <v>41312.88077546296</v>
      </c>
      <c r="P2018" t="str">
        <f t="shared" si="129"/>
        <v>technology</v>
      </c>
      <c r="Q2018" t="str">
        <f t="shared" si="130"/>
        <v>hardware</v>
      </c>
      <c r="R2018">
        <f t="shared" si="131"/>
        <v>2013</v>
      </c>
    </row>
    <row r="2019" spans="1:18" ht="43.2" hidden="1" x14ac:dyDescent="0.55000000000000004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128"/>
        <v>40961.057349537034</v>
      </c>
      <c r="P2019" t="str">
        <f t="shared" si="129"/>
        <v>technology</v>
      </c>
      <c r="Q2019" t="str">
        <f t="shared" si="130"/>
        <v>hardware</v>
      </c>
      <c r="R2019">
        <f t="shared" si="131"/>
        <v>2012</v>
      </c>
    </row>
    <row r="2020" spans="1:18" ht="43.2" hidden="1" x14ac:dyDescent="0.55000000000000004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128"/>
        <v>42199.365844907406</v>
      </c>
      <c r="P2020" t="str">
        <f t="shared" si="129"/>
        <v>technology</v>
      </c>
      <c r="Q2020" t="str">
        <f t="shared" si="130"/>
        <v>hardware</v>
      </c>
      <c r="R2020">
        <f t="shared" si="131"/>
        <v>2015</v>
      </c>
    </row>
    <row r="2021" spans="1:18" ht="43.2" hidden="1" x14ac:dyDescent="0.55000000000000004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128"/>
        <v>42605.70857638889</v>
      </c>
      <c r="P2021" t="str">
        <f t="shared" si="129"/>
        <v>technology</v>
      </c>
      <c r="Q2021" t="str">
        <f t="shared" si="130"/>
        <v>hardware</v>
      </c>
      <c r="R2021">
        <f t="shared" si="131"/>
        <v>2016</v>
      </c>
    </row>
    <row r="2022" spans="1:18" ht="43.2" hidden="1" x14ac:dyDescent="0.55000000000000004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128"/>
        <v>41737.097499999996</v>
      </c>
      <c r="P2022" t="str">
        <f t="shared" si="129"/>
        <v>technology</v>
      </c>
      <c r="Q2022" t="str">
        <f t="shared" si="130"/>
        <v>hardware</v>
      </c>
      <c r="R2022">
        <f t="shared" si="131"/>
        <v>2014</v>
      </c>
    </row>
    <row r="2023" spans="1:18" ht="43.2" hidden="1" x14ac:dyDescent="0.55000000000000004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128"/>
        <v>41861.070567129631</v>
      </c>
      <c r="P2023" t="str">
        <f t="shared" si="129"/>
        <v>technology</v>
      </c>
      <c r="Q2023" t="str">
        <f t="shared" si="130"/>
        <v>hardware</v>
      </c>
      <c r="R2023">
        <f t="shared" si="131"/>
        <v>2014</v>
      </c>
    </row>
    <row r="2024" spans="1:18" ht="43.2" hidden="1" x14ac:dyDescent="0.55000000000000004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128"/>
        <v>42502.569120370375</v>
      </c>
      <c r="P2024" t="str">
        <f t="shared" si="129"/>
        <v>technology</v>
      </c>
      <c r="Q2024" t="str">
        <f t="shared" si="130"/>
        <v>hardware</v>
      </c>
      <c r="R2024">
        <f t="shared" si="131"/>
        <v>2016</v>
      </c>
    </row>
    <row r="2025" spans="1:18" ht="43.2" hidden="1" x14ac:dyDescent="0.55000000000000004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128"/>
        <v>42136.420752314814</v>
      </c>
      <c r="P2025" t="str">
        <f t="shared" si="129"/>
        <v>technology</v>
      </c>
      <c r="Q2025" t="str">
        <f t="shared" si="130"/>
        <v>hardware</v>
      </c>
      <c r="R2025">
        <f t="shared" si="131"/>
        <v>2015</v>
      </c>
    </row>
    <row r="2026" spans="1:18" ht="43.2" hidden="1" x14ac:dyDescent="0.55000000000000004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128"/>
        <v>41099.966944444444</v>
      </c>
      <c r="P2026" t="str">
        <f t="shared" si="129"/>
        <v>technology</v>
      </c>
      <c r="Q2026" t="str">
        <f t="shared" si="130"/>
        <v>hardware</v>
      </c>
      <c r="R2026">
        <f t="shared" si="131"/>
        <v>2012</v>
      </c>
    </row>
    <row r="2027" spans="1:18" ht="43.2" hidden="1" x14ac:dyDescent="0.55000000000000004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128"/>
        <v>42136.184560185182</v>
      </c>
      <c r="P2027" t="str">
        <f t="shared" si="129"/>
        <v>technology</v>
      </c>
      <c r="Q2027" t="str">
        <f t="shared" si="130"/>
        <v>hardware</v>
      </c>
      <c r="R2027">
        <f t="shared" si="131"/>
        <v>2015</v>
      </c>
    </row>
    <row r="2028" spans="1:18" ht="28.8" hidden="1" x14ac:dyDescent="0.55000000000000004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128"/>
        <v>41704.735937500001</v>
      </c>
      <c r="P2028" t="str">
        <f t="shared" si="129"/>
        <v>technology</v>
      </c>
      <c r="Q2028" t="str">
        <f t="shared" si="130"/>
        <v>hardware</v>
      </c>
      <c r="R2028">
        <f t="shared" si="131"/>
        <v>2014</v>
      </c>
    </row>
    <row r="2029" spans="1:18" ht="43.2" hidden="1" x14ac:dyDescent="0.55000000000000004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128"/>
        <v>42048.813877314817</v>
      </c>
      <c r="P2029" t="str">
        <f t="shared" si="129"/>
        <v>technology</v>
      </c>
      <c r="Q2029" t="str">
        <f t="shared" si="130"/>
        <v>hardware</v>
      </c>
      <c r="R2029">
        <f t="shared" si="131"/>
        <v>2015</v>
      </c>
    </row>
    <row r="2030" spans="1:18" ht="28.8" hidden="1" x14ac:dyDescent="0.55000000000000004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128"/>
        <v>40215.919050925928</v>
      </c>
      <c r="P2030" t="str">
        <f t="shared" si="129"/>
        <v>technology</v>
      </c>
      <c r="Q2030" t="str">
        <f t="shared" si="130"/>
        <v>hardware</v>
      </c>
      <c r="R2030">
        <f t="shared" si="131"/>
        <v>2010</v>
      </c>
    </row>
    <row r="2031" spans="1:18" ht="43.2" hidden="1" x14ac:dyDescent="0.55000000000000004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128"/>
        <v>41848.021770833337</v>
      </c>
      <c r="P2031" t="str">
        <f t="shared" si="129"/>
        <v>technology</v>
      </c>
      <c r="Q2031" t="str">
        <f t="shared" si="130"/>
        <v>hardware</v>
      </c>
      <c r="R2031">
        <f t="shared" si="131"/>
        <v>2014</v>
      </c>
    </row>
    <row r="2032" spans="1:18" ht="43.2" hidden="1" x14ac:dyDescent="0.55000000000000004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128"/>
        <v>41212.996481481481</v>
      </c>
      <c r="P2032" t="str">
        <f t="shared" si="129"/>
        <v>technology</v>
      </c>
      <c r="Q2032" t="str">
        <f t="shared" si="130"/>
        <v>hardware</v>
      </c>
      <c r="R2032">
        <f t="shared" si="131"/>
        <v>2012</v>
      </c>
    </row>
    <row r="2033" spans="1:18" ht="28.8" hidden="1" x14ac:dyDescent="0.55000000000000004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128"/>
        <v>41975.329317129625</v>
      </c>
      <c r="P2033" t="str">
        <f t="shared" si="129"/>
        <v>technology</v>
      </c>
      <c r="Q2033" t="str">
        <f t="shared" si="130"/>
        <v>hardware</v>
      </c>
      <c r="R2033">
        <f t="shared" si="131"/>
        <v>2014</v>
      </c>
    </row>
    <row r="2034" spans="1:18" ht="43.2" hidden="1" x14ac:dyDescent="0.55000000000000004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128"/>
        <v>42689.565671296295</v>
      </c>
      <c r="P2034" t="str">
        <f t="shared" si="129"/>
        <v>technology</v>
      </c>
      <c r="Q2034" t="str">
        <f t="shared" si="130"/>
        <v>hardware</v>
      </c>
      <c r="R2034">
        <f t="shared" si="131"/>
        <v>2016</v>
      </c>
    </row>
    <row r="2035" spans="1:18" ht="43.2" hidden="1" x14ac:dyDescent="0.55000000000000004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128"/>
        <v>41725.082384259258</v>
      </c>
      <c r="P2035" t="str">
        <f t="shared" si="129"/>
        <v>technology</v>
      </c>
      <c r="Q2035" t="str">
        <f t="shared" si="130"/>
        <v>hardware</v>
      </c>
      <c r="R2035">
        <f t="shared" si="131"/>
        <v>2014</v>
      </c>
    </row>
    <row r="2036" spans="1:18" ht="43.2" hidden="1" x14ac:dyDescent="0.55000000000000004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128"/>
        <v>42076.130011574074</v>
      </c>
      <c r="P2036" t="str">
        <f t="shared" si="129"/>
        <v>technology</v>
      </c>
      <c r="Q2036" t="str">
        <f t="shared" si="130"/>
        <v>hardware</v>
      </c>
      <c r="R2036">
        <f t="shared" si="131"/>
        <v>2015</v>
      </c>
    </row>
    <row r="2037" spans="1:18" ht="43.2" hidden="1" x14ac:dyDescent="0.55000000000000004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128"/>
        <v>42311.625081018516</v>
      </c>
      <c r="P2037" t="str">
        <f t="shared" si="129"/>
        <v>technology</v>
      </c>
      <c r="Q2037" t="str">
        <f t="shared" si="130"/>
        <v>hardware</v>
      </c>
      <c r="R2037">
        <f t="shared" si="131"/>
        <v>2015</v>
      </c>
    </row>
    <row r="2038" spans="1:18" ht="43.2" hidden="1" x14ac:dyDescent="0.55000000000000004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128"/>
        <v>41738.864803240744</v>
      </c>
      <c r="P2038" t="str">
        <f t="shared" si="129"/>
        <v>technology</v>
      </c>
      <c r="Q2038" t="str">
        <f t="shared" si="130"/>
        <v>hardware</v>
      </c>
      <c r="R2038">
        <f t="shared" si="131"/>
        <v>2014</v>
      </c>
    </row>
    <row r="2039" spans="1:18" ht="43.2" hidden="1" x14ac:dyDescent="0.55000000000000004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128"/>
        <v>41578.210104166668</v>
      </c>
      <c r="P2039" t="str">
        <f t="shared" si="129"/>
        <v>technology</v>
      </c>
      <c r="Q2039" t="str">
        <f t="shared" si="130"/>
        <v>hardware</v>
      </c>
      <c r="R2039">
        <f t="shared" si="131"/>
        <v>2013</v>
      </c>
    </row>
    <row r="2040" spans="1:18" ht="43.2" hidden="1" x14ac:dyDescent="0.55000000000000004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128"/>
        <v>41424.27107638889</v>
      </c>
      <c r="P2040" t="str">
        <f t="shared" si="129"/>
        <v>technology</v>
      </c>
      <c r="Q2040" t="str">
        <f t="shared" si="130"/>
        <v>hardware</v>
      </c>
      <c r="R2040">
        <f t="shared" si="131"/>
        <v>2013</v>
      </c>
    </row>
    <row r="2041" spans="1:18" ht="28.8" hidden="1" x14ac:dyDescent="0.55000000000000004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128"/>
        <v>42675.438946759255</v>
      </c>
      <c r="P2041" t="str">
        <f t="shared" si="129"/>
        <v>technology</v>
      </c>
      <c r="Q2041" t="str">
        <f t="shared" si="130"/>
        <v>hardware</v>
      </c>
      <c r="R2041">
        <f t="shared" si="131"/>
        <v>2016</v>
      </c>
    </row>
    <row r="2042" spans="1:18" ht="28.8" hidden="1" x14ac:dyDescent="0.55000000000000004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128"/>
        <v>41578.927118055559</v>
      </c>
      <c r="P2042" t="str">
        <f t="shared" si="129"/>
        <v>technology</v>
      </c>
      <c r="Q2042" t="str">
        <f t="shared" si="130"/>
        <v>hardware</v>
      </c>
      <c r="R2042">
        <f t="shared" si="131"/>
        <v>2013</v>
      </c>
    </row>
    <row r="2043" spans="1:18" ht="43.2" hidden="1" x14ac:dyDescent="0.55000000000000004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128"/>
        <v>42654.525775462964</v>
      </c>
      <c r="P2043" t="str">
        <f t="shared" si="129"/>
        <v>technology</v>
      </c>
      <c r="Q2043" t="str">
        <f t="shared" si="130"/>
        <v>hardware</v>
      </c>
      <c r="R2043">
        <f t="shared" si="131"/>
        <v>2016</v>
      </c>
    </row>
    <row r="2044" spans="1:18" ht="43.2" hidden="1" x14ac:dyDescent="0.55000000000000004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128"/>
        <v>42331.708032407405</v>
      </c>
      <c r="P2044" t="str">
        <f t="shared" si="129"/>
        <v>technology</v>
      </c>
      <c r="Q2044" t="str">
        <f t="shared" si="130"/>
        <v>hardware</v>
      </c>
      <c r="R2044">
        <f t="shared" si="131"/>
        <v>2015</v>
      </c>
    </row>
    <row r="2045" spans="1:18" ht="43.2" hidden="1" x14ac:dyDescent="0.55000000000000004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128"/>
        <v>42661.176817129628</v>
      </c>
      <c r="P2045" t="str">
        <f t="shared" si="129"/>
        <v>technology</v>
      </c>
      <c r="Q2045" t="str">
        <f t="shared" si="130"/>
        <v>hardware</v>
      </c>
      <c r="R2045">
        <f t="shared" si="131"/>
        <v>2016</v>
      </c>
    </row>
    <row r="2046" spans="1:18" ht="43.2" hidden="1" x14ac:dyDescent="0.55000000000000004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128"/>
        <v>42138.684189814812</v>
      </c>
      <c r="P2046" t="str">
        <f t="shared" si="129"/>
        <v>technology</v>
      </c>
      <c r="Q2046" t="str">
        <f t="shared" si="130"/>
        <v>hardware</v>
      </c>
      <c r="R2046">
        <f t="shared" si="131"/>
        <v>2015</v>
      </c>
    </row>
    <row r="2047" spans="1:18" ht="43.2" hidden="1" x14ac:dyDescent="0.55000000000000004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128"/>
        <v>41069.088506944441</v>
      </c>
      <c r="P2047" t="str">
        <f t="shared" si="129"/>
        <v>technology</v>
      </c>
      <c r="Q2047" t="str">
        <f t="shared" si="130"/>
        <v>hardware</v>
      </c>
      <c r="R2047">
        <f t="shared" si="131"/>
        <v>2012</v>
      </c>
    </row>
    <row r="2048" spans="1:18" ht="43.2" hidden="1" x14ac:dyDescent="0.55000000000000004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128"/>
        <v>41387.171805555554</v>
      </c>
      <c r="P2048" t="str">
        <f t="shared" si="129"/>
        <v>technology</v>
      </c>
      <c r="Q2048" t="str">
        <f t="shared" si="130"/>
        <v>hardware</v>
      </c>
      <c r="R2048">
        <f t="shared" si="131"/>
        <v>2013</v>
      </c>
    </row>
    <row r="2049" spans="1:18" ht="43.2" hidden="1" x14ac:dyDescent="0.55000000000000004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128"/>
        <v>42081.903587962966</v>
      </c>
      <c r="P2049" t="str">
        <f t="shared" si="129"/>
        <v>technology</v>
      </c>
      <c r="Q2049" t="str">
        <f t="shared" si="130"/>
        <v>hardware</v>
      </c>
      <c r="R2049">
        <f t="shared" si="131"/>
        <v>2015</v>
      </c>
    </row>
    <row r="2050" spans="1:18" ht="43.2" hidden="1" x14ac:dyDescent="0.55000000000000004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si="128"/>
        <v>41387.651516203703</v>
      </c>
      <c r="P2050" t="str">
        <f t="shared" si="129"/>
        <v>technology</v>
      </c>
      <c r="Q2050" t="str">
        <f t="shared" si="130"/>
        <v>hardware</v>
      </c>
      <c r="R2050">
        <f t="shared" si="131"/>
        <v>2013</v>
      </c>
    </row>
    <row r="2051" spans="1:18" hidden="1" x14ac:dyDescent="0.55000000000000004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si="128"/>
        <v>41575.527349537035</v>
      </c>
      <c r="P2051" t="str">
        <f t="shared" si="129"/>
        <v>technology</v>
      </c>
      <c r="Q2051" t="str">
        <f t="shared" si="130"/>
        <v>hardware</v>
      </c>
      <c r="R2051">
        <f t="shared" si="131"/>
        <v>2013</v>
      </c>
    </row>
    <row r="2052" spans="1:18" ht="43.2" hidden="1" x14ac:dyDescent="0.55000000000000004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128"/>
        <v>42115.071504629625</v>
      </c>
      <c r="P2052" t="str">
        <f t="shared" si="129"/>
        <v>technology</v>
      </c>
      <c r="Q2052" t="str">
        <f t="shared" si="130"/>
        <v>hardware</v>
      </c>
      <c r="R2052">
        <f t="shared" si="131"/>
        <v>2015</v>
      </c>
    </row>
    <row r="2053" spans="1:18" ht="43.2" hidden="1" x14ac:dyDescent="0.55000000000000004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128"/>
        <v>41604.022418981483</v>
      </c>
      <c r="P2053" t="str">
        <f t="shared" si="129"/>
        <v>technology</v>
      </c>
      <c r="Q2053" t="str">
        <f t="shared" si="130"/>
        <v>hardware</v>
      </c>
      <c r="R2053">
        <f t="shared" si="131"/>
        <v>2013</v>
      </c>
    </row>
    <row r="2054" spans="1:18" ht="43.2" hidden="1" x14ac:dyDescent="0.55000000000000004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128"/>
        <v>42375.08394675926</v>
      </c>
      <c r="P2054" t="str">
        <f t="shared" si="129"/>
        <v>technology</v>
      </c>
      <c r="Q2054" t="str">
        <f t="shared" si="130"/>
        <v>hardware</v>
      </c>
      <c r="R2054">
        <f t="shared" si="131"/>
        <v>2016</v>
      </c>
    </row>
    <row r="2055" spans="1:18" ht="43.2" hidden="1" x14ac:dyDescent="0.55000000000000004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128"/>
        <v>42303.617488425924</v>
      </c>
      <c r="P2055" t="str">
        <f t="shared" si="129"/>
        <v>technology</v>
      </c>
      <c r="Q2055" t="str">
        <f t="shared" si="130"/>
        <v>hardware</v>
      </c>
      <c r="R2055">
        <f t="shared" si="131"/>
        <v>2015</v>
      </c>
    </row>
    <row r="2056" spans="1:18" ht="43.2" hidden="1" x14ac:dyDescent="0.55000000000000004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128"/>
        <v>41731.520949074074</v>
      </c>
      <c r="P2056" t="str">
        <f t="shared" si="129"/>
        <v>technology</v>
      </c>
      <c r="Q2056" t="str">
        <f t="shared" si="130"/>
        <v>hardware</v>
      </c>
      <c r="R2056">
        <f t="shared" si="131"/>
        <v>2014</v>
      </c>
    </row>
    <row r="2057" spans="1:18" ht="43.2" hidden="1" x14ac:dyDescent="0.55000000000000004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128"/>
        <v>41946.674108796295</v>
      </c>
      <c r="P2057" t="str">
        <f t="shared" si="129"/>
        <v>technology</v>
      </c>
      <c r="Q2057" t="str">
        <f t="shared" si="130"/>
        <v>hardware</v>
      </c>
      <c r="R2057">
        <f t="shared" si="131"/>
        <v>2014</v>
      </c>
    </row>
    <row r="2058" spans="1:18" ht="43.2" hidden="1" x14ac:dyDescent="0.55000000000000004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ref="O2058:O2121" si="132">(((J2058/60)/60)/24)+DATE(1970,1,1)</f>
        <v>41351.76090277778</v>
      </c>
      <c r="P2058" t="str">
        <f t="shared" ref="P2058:P2121" si="133">LEFT(N2058,SEARCH("/",N2058)-1)</f>
        <v>technology</v>
      </c>
      <c r="Q2058" t="str">
        <f t="shared" ref="Q2058:Q2121" si="134">RIGHT(N2058,LEN(N2058)-SEARCH("/",N2058))</f>
        <v>hardware</v>
      </c>
      <c r="R2058">
        <f t="shared" ref="R2058:R2121" si="135">YEAR(O2058)</f>
        <v>2013</v>
      </c>
    </row>
    <row r="2059" spans="1:18" ht="43.2" hidden="1" x14ac:dyDescent="0.55000000000000004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132"/>
        <v>42396.494583333333</v>
      </c>
      <c r="P2059" t="str">
        <f t="shared" si="133"/>
        <v>technology</v>
      </c>
      <c r="Q2059" t="str">
        <f t="shared" si="134"/>
        <v>hardware</v>
      </c>
      <c r="R2059">
        <f t="shared" si="135"/>
        <v>2016</v>
      </c>
    </row>
    <row r="2060" spans="1:18" ht="28.8" hidden="1" x14ac:dyDescent="0.55000000000000004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132"/>
        <v>42026.370717592596</v>
      </c>
      <c r="P2060" t="str">
        <f t="shared" si="133"/>
        <v>technology</v>
      </c>
      <c r="Q2060" t="str">
        <f t="shared" si="134"/>
        <v>hardware</v>
      </c>
      <c r="R2060">
        <f t="shared" si="135"/>
        <v>2015</v>
      </c>
    </row>
    <row r="2061" spans="1:18" ht="43.2" hidden="1" x14ac:dyDescent="0.55000000000000004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132"/>
        <v>42361.602476851855</v>
      </c>
      <c r="P2061" t="str">
        <f t="shared" si="133"/>
        <v>technology</v>
      </c>
      <c r="Q2061" t="str">
        <f t="shared" si="134"/>
        <v>hardware</v>
      </c>
      <c r="R2061">
        <f t="shared" si="135"/>
        <v>2015</v>
      </c>
    </row>
    <row r="2062" spans="1:18" ht="43.2" hidden="1" x14ac:dyDescent="0.55000000000000004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132"/>
        <v>41783.642939814818</v>
      </c>
      <c r="P2062" t="str">
        <f t="shared" si="133"/>
        <v>technology</v>
      </c>
      <c r="Q2062" t="str">
        <f t="shared" si="134"/>
        <v>hardware</v>
      </c>
      <c r="R2062">
        <f t="shared" si="135"/>
        <v>2014</v>
      </c>
    </row>
    <row r="2063" spans="1:18" ht="43.2" hidden="1" x14ac:dyDescent="0.55000000000000004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132"/>
        <v>42705.764513888891</v>
      </c>
      <c r="P2063" t="str">
        <f t="shared" si="133"/>
        <v>technology</v>
      </c>
      <c r="Q2063" t="str">
        <f t="shared" si="134"/>
        <v>hardware</v>
      </c>
      <c r="R2063">
        <f t="shared" si="135"/>
        <v>2016</v>
      </c>
    </row>
    <row r="2064" spans="1:18" ht="43.2" hidden="1" x14ac:dyDescent="0.55000000000000004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132"/>
        <v>42423.3830787037</v>
      </c>
      <c r="P2064" t="str">
        <f t="shared" si="133"/>
        <v>technology</v>
      </c>
      <c r="Q2064" t="str">
        <f t="shared" si="134"/>
        <v>hardware</v>
      </c>
      <c r="R2064">
        <f t="shared" si="135"/>
        <v>2016</v>
      </c>
    </row>
    <row r="2065" spans="1:18" ht="28.8" hidden="1" x14ac:dyDescent="0.55000000000000004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132"/>
        <v>42472.73265046296</v>
      </c>
      <c r="P2065" t="str">
        <f t="shared" si="133"/>
        <v>technology</v>
      </c>
      <c r="Q2065" t="str">
        <f t="shared" si="134"/>
        <v>hardware</v>
      </c>
      <c r="R2065">
        <f t="shared" si="135"/>
        <v>2016</v>
      </c>
    </row>
    <row r="2066" spans="1:18" ht="43.2" hidden="1" x14ac:dyDescent="0.55000000000000004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132"/>
        <v>41389.364849537036</v>
      </c>
      <c r="P2066" t="str">
        <f t="shared" si="133"/>
        <v>technology</v>
      </c>
      <c r="Q2066" t="str">
        <f t="shared" si="134"/>
        <v>hardware</v>
      </c>
      <c r="R2066">
        <f t="shared" si="135"/>
        <v>2013</v>
      </c>
    </row>
    <row r="2067" spans="1:18" ht="43.2" hidden="1" x14ac:dyDescent="0.55000000000000004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132"/>
        <v>41603.333668981482</v>
      </c>
      <c r="P2067" t="str">
        <f t="shared" si="133"/>
        <v>technology</v>
      </c>
      <c r="Q2067" t="str">
        <f t="shared" si="134"/>
        <v>hardware</v>
      </c>
      <c r="R2067">
        <f t="shared" si="135"/>
        <v>2013</v>
      </c>
    </row>
    <row r="2068" spans="1:18" ht="43.2" hidden="1" x14ac:dyDescent="0.55000000000000004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132"/>
        <v>41844.771793981483</v>
      </c>
      <c r="P2068" t="str">
        <f t="shared" si="133"/>
        <v>technology</v>
      </c>
      <c r="Q2068" t="str">
        <f t="shared" si="134"/>
        <v>hardware</v>
      </c>
      <c r="R2068">
        <f t="shared" si="135"/>
        <v>2014</v>
      </c>
    </row>
    <row r="2069" spans="1:18" ht="43.2" hidden="1" x14ac:dyDescent="0.55000000000000004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132"/>
        <v>42115.853888888887</v>
      </c>
      <c r="P2069" t="str">
        <f t="shared" si="133"/>
        <v>technology</v>
      </c>
      <c r="Q2069" t="str">
        <f t="shared" si="134"/>
        <v>hardware</v>
      </c>
      <c r="R2069">
        <f t="shared" si="135"/>
        <v>2015</v>
      </c>
    </row>
    <row r="2070" spans="1:18" ht="43.2" hidden="1" x14ac:dyDescent="0.55000000000000004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132"/>
        <v>42633.841608796298</v>
      </c>
      <c r="P2070" t="str">
        <f t="shared" si="133"/>
        <v>technology</v>
      </c>
      <c r="Q2070" t="str">
        <f t="shared" si="134"/>
        <v>hardware</v>
      </c>
      <c r="R2070">
        <f t="shared" si="135"/>
        <v>2016</v>
      </c>
    </row>
    <row r="2071" spans="1:18" ht="43.2" hidden="1" x14ac:dyDescent="0.55000000000000004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132"/>
        <v>42340.972118055557</v>
      </c>
      <c r="P2071" t="str">
        <f t="shared" si="133"/>
        <v>technology</v>
      </c>
      <c r="Q2071" t="str">
        <f t="shared" si="134"/>
        <v>hardware</v>
      </c>
      <c r="R2071">
        <f t="shared" si="135"/>
        <v>2015</v>
      </c>
    </row>
    <row r="2072" spans="1:18" ht="43.2" hidden="1" x14ac:dyDescent="0.55000000000000004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132"/>
        <v>42519.6565162037</v>
      </c>
      <c r="P2072" t="str">
        <f t="shared" si="133"/>
        <v>technology</v>
      </c>
      <c r="Q2072" t="str">
        <f t="shared" si="134"/>
        <v>hardware</v>
      </c>
      <c r="R2072">
        <f t="shared" si="135"/>
        <v>2016</v>
      </c>
    </row>
    <row r="2073" spans="1:18" ht="43.2" hidden="1" x14ac:dyDescent="0.55000000000000004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132"/>
        <v>42600.278749999998</v>
      </c>
      <c r="P2073" t="str">
        <f t="shared" si="133"/>
        <v>technology</v>
      </c>
      <c r="Q2073" t="str">
        <f t="shared" si="134"/>
        <v>hardware</v>
      </c>
      <c r="R2073">
        <f t="shared" si="135"/>
        <v>2016</v>
      </c>
    </row>
    <row r="2074" spans="1:18" ht="43.2" hidden="1" x14ac:dyDescent="0.55000000000000004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132"/>
        <v>42467.581388888888</v>
      </c>
      <c r="P2074" t="str">
        <f t="shared" si="133"/>
        <v>technology</v>
      </c>
      <c r="Q2074" t="str">
        <f t="shared" si="134"/>
        <v>hardware</v>
      </c>
      <c r="R2074">
        <f t="shared" si="135"/>
        <v>2016</v>
      </c>
    </row>
    <row r="2075" spans="1:18" ht="43.2" hidden="1" x14ac:dyDescent="0.55000000000000004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132"/>
        <v>42087.668032407411</v>
      </c>
      <c r="P2075" t="str">
        <f t="shared" si="133"/>
        <v>technology</v>
      </c>
      <c r="Q2075" t="str">
        <f t="shared" si="134"/>
        <v>hardware</v>
      </c>
      <c r="R2075">
        <f t="shared" si="135"/>
        <v>2015</v>
      </c>
    </row>
    <row r="2076" spans="1:18" ht="28.8" hidden="1" x14ac:dyDescent="0.55000000000000004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132"/>
        <v>42466.826180555552</v>
      </c>
      <c r="P2076" t="str">
        <f t="shared" si="133"/>
        <v>technology</v>
      </c>
      <c r="Q2076" t="str">
        <f t="shared" si="134"/>
        <v>hardware</v>
      </c>
      <c r="R2076">
        <f t="shared" si="135"/>
        <v>2016</v>
      </c>
    </row>
    <row r="2077" spans="1:18" ht="43.2" hidden="1" x14ac:dyDescent="0.55000000000000004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132"/>
        <v>41450.681574074071</v>
      </c>
      <c r="P2077" t="str">
        <f t="shared" si="133"/>
        <v>technology</v>
      </c>
      <c r="Q2077" t="str">
        <f t="shared" si="134"/>
        <v>hardware</v>
      </c>
      <c r="R2077">
        <f t="shared" si="135"/>
        <v>2013</v>
      </c>
    </row>
    <row r="2078" spans="1:18" ht="28.8" hidden="1" x14ac:dyDescent="0.55000000000000004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132"/>
        <v>41803.880659722221</v>
      </c>
      <c r="P2078" t="str">
        <f t="shared" si="133"/>
        <v>technology</v>
      </c>
      <c r="Q2078" t="str">
        <f t="shared" si="134"/>
        <v>hardware</v>
      </c>
      <c r="R2078">
        <f t="shared" si="135"/>
        <v>2014</v>
      </c>
    </row>
    <row r="2079" spans="1:18" ht="43.2" hidden="1" x14ac:dyDescent="0.55000000000000004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132"/>
        <v>42103.042546296296</v>
      </c>
      <c r="P2079" t="str">
        <f t="shared" si="133"/>
        <v>technology</v>
      </c>
      <c r="Q2079" t="str">
        <f t="shared" si="134"/>
        <v>hardware</v>
      </c>
      <c r="R2079">
        <f t="shared" si="135"/>
        <v>2015</v>
      </c>
    </row>
    <row r="2080" spans="1:18" ht="43.2" hidden="1" x14ac:dyDescent="0.55000000000000004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132"/>
        <v>42692.771493055552</v>
      </c>
      <c r="P2080" t="str">
        <f t="shared" si="133"/>
        <v>technology</v>
      </c>
      <c r="Q2080" t="str">
        <f t="shared" si="134"/>
        <v>hardware</v>
      </c>
      <c r="R2080">
        <f t="shared" si="135"/>
        <v>2016</v>
      </c>
    </row>
    <row r="2081" spans="1:18" ht="43.2" hidden="1" x14ac:dyDescent="0.55000000000000004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132"/>
        <v>42150.71056712963</v>
      </c>
      <c r="P2081" t="str">
        <f t="shared" si="133"/>
        <v>technology</v>
      </c>
      <c r="Q2081" t="str">
        <f t="shared" si="134"/>
        <v>hardware</v>
      </c>
      <c r="R2081">
        <f t="shared" si="135"/>
        <v>2015</v>
      </c>
    </row>
    <row r="2082" spans="1:18" ht="43.2" hidden="1" x14ac:dyDescent="0.55000000000000004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132"/>
        <v>42289.957175925927</v>
      </c>
      <c r="P2082" t="str">
        <f t="shared" si="133"/>
        <v>technology</v>
      </c>
      <c r="Q2082" t="str">
        <f t="shared" si="134"/>
        <v>hardware</v>
      </c>
      <c r="R2082">
        <f t="shared" si="135"/>
        <v>2015</v>
      </c>
    </row>
    <row r="2083" spans="1:18" ht="43.2" hidden="1" x14ac:dyDescent="0.55000000000000004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132"/>
        <v>41004.156886574077</v>
      </c>
      <c r="P2083" t="str">
        <f t="shared" si="133"/>
        <v>music</v>
      </c>
      <c r="Q2083" t="str">
        <f t="shared" si="134"/>
        <v>indie rock</v>
      </c>
      <c r="R2083">
        <f t="shared" si="135"/>
        <v>2012</v>
      </c>
    </row>
    <row r="2084" spans="1:18" ht="43.2" hidden="1" x14ac:dyDescent="0.55000000000000004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132"/>
        <v>40811.120324074072</v>
      </c>
      <c r="P2084" t="str">
        <f t="shared" si="133"/>
        <v>music</v>
      </c>
      <c r="Q2084" t="str">
        <f t="shared" si="134"/>
        <v>indie rock</v>
      </c>
      <c r="R2084">
        <f t="shared" si="135"/>
        <v>2011</v>
      </c>
    </row>
    <row r="2085" spans="1:18" ht="43.2" hidden="1" x14ac:dyDescent="0.55000000000000004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132"/>
        <v>41034.72216435185</v>
      </c>
      <c r="P2085" t="str">
        <f t="shared" si="133"/>
        <v>music</v>
      </c>
      <c r="Q2085" t="str">
        <f t="shared" si="134"/>
        <v>indie rock</v>
      </c>
      <c r="R2085">
        <f t="shared" si="135"/>
        <v>2012</v>
      </c>
    </row>
    <row r="2086" spans="1:18" ht="43.2" hidden="1" x14ac:dyDescent="0.55000000000000004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132"/>
        <v>41731.833124999997</v>
      </c>
      <c r="P2086" t="str">
        <f t="shared" si="133"/>
        <v>music</v>
      </c>
      <c r="Q2086" t="str">
        <f t="shared" si="134"/>
        <v>indie rock</v>
      </c>
      <c r="R2086">
        <f t="shared" si="135"/>
        <v>2014</v>
      </c>
    </row>
    <row r="2087" spans="1:18" ht="43.2" hidden="1" x14ac:dyDescent="0.55000000000000004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132"/>
        <v>41075.835497685184</v>
      </c>
      <c r="P2087" t="str">
        <f t="shared" si="133"/>
        <v>music</v>
      </c>
      <c r="Q2087" t="str">
        <f t="shared" si="134"/>
        <v>indie rock</v>
      </c>
      <c r="R2087">
        <f t="shared" si="135"/>
        <v>2012</v>
      </c>
    </row>
    <row r="2088" spans="1:18" ht="43.2" hidden="1" x14ac:dyDescent="0.55000000000000004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132"/>
        <v>40860.67050925926</v>
      </c>
      <c r="P2088" t="str">
        <f t="shared" si="133"/>
        <v>music</v>
      </c>
      <c r="Q2088" t="str">
        <f t="shared" si="134"/>
        <v>indie rock</v>
      </c>
      <c r="R2088">
        <f t="shared" si="135"/>
        <v>2011</v>
      </c>
    </row>
    <row r="2089" spans="1:18" ht="43.2" hidden="1" x14ac:dyDescent="0.55000000000000004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132"/>
        <v>40764.204375000001</v>
      </c>
      <c r="P2089" t="str">
        <f t="shared" si="133"/>
        <v>music</v>
      </c>
      <c r="Q2089" t="str">
        <f t="shared" si="134"/>
        <v>indie rock</v>
      </c>
      <c r="R2089">
        <f t="shared" si="135"/>
        <v>2011</v>
      </c>
    </row>
    <row r="2090" spans="1:18" ht="43.2" hidden="1" x14ac:dyDescent="0.55000000000000004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132"/>
        <v>40395.714722222219</v>
      </c>
      <c r="P2090" t="str">
        <f t="shared" si="133"/>
        <v>music</v>
      </c>
      <c r="Q2090" t="str">
        <f t="shared" si="134"/>
        <v>indie rock</v>
      </c>
      <c r="R2090">
        <f t="shared" si="135"/>
        <v>2010</v>
      </c>
    </row>
    <row r="2091" spans="1:18" ht="28.8" hidden="1" x14ac:dyDescent="0.55000000000000004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132"/>
        <v>41453.076319444444</v>
      </c>
      <c r="P2091" t="str">
        <f t="shared" si="133"/>
        <v>music</v>
      </c>
      <c r="Q2091" t="str">
        <f t="shared" si="134"/>
        <v>indie rock</v>
      </c>
      <c r="R2091">
        <f t="shared" si="135"/>
        <v>2013</v>
      </c>
    </row>
    <row r="2092" spans="1:18" ht="43.2" hidden="1" x14ac:dyDescent="0.55000000000000004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132"/>
        <v>41299.381423611114</v>
      </c>
      <c r="P2092" t="str">
        <f t="shared" si="133"/>
        <v>music</v>
      </c>
      <c r="Q2092" t="str">
        <f t="shared" si="134"/>
        <v>indie rock</v>
      </c>
      <c r="R2092">
        <f t="shared" si="135"/>
        <v>2013</v>
      </c>
    </row>
    <row r="2093" spans="1:18" ht="43.2" hidden="1" x14ac:dyDescent="0.55000000000000004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132"/>
        <v>40555.322662037033</v>
      </c>
      <c r="P2093" t="str">
        <f t="shared" si="133"/>
        <v>music</v>
      </c>
      <c r="Q2093" t="str">
        <f t="shared" si="134"/>
        <v>indie rock</v>
      </c>
      <c r="R2093">
        <f t="shared" si="135"/>
        <v>2011</v>
      </c>
    </row>
    <row r="2094" spans="1:18" ht="43.2" hidden="1" x14ac:dyDescent="0.55000000000000004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132"/>
        <v>40763.707546296297</v>
      </c>
      <c r="P2094" t="str">
        <f t="shared" si="133"/>
        <v>music</v>
      </c>
      <c r="Q2094" t="str">
        <f t="shared" si="134"/>
        <v>indie rock</v>
      </c>
      <c r="R2094">
        <f t="shared" si="135"/>
        <v>2011</v>
      </c>
    </row>
    <row r="2095" spans="1:18" ht="43.2" hidden="1" x14ac:dyDescent="0.55000000000000004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132"/>
        <v>41205.854537037041</v>
      </c>
      <c r="P2095" t="str">
        <f t="shared" si="133"/>
        <v>music</v>
      </c>
      <c r="Q2095" t="str">
        <f t="shared" si="134"/>
        <v>indie rock</v>
      </c>
      <c r="R2095">
        <f t="shared" si="135"/>
        <v>2012</v>
      </c>
    </row>
    <row r="2096" spans="1:18" ht="43.2" hidden="1" x14ac:dyDescent="0.55000000000000004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132"/>
        <v>40939.02002314815</v>
      </c>
      <c r="P2096" t="str">
        <f t="shared" si="133"/>
        <v>music</v>
      </c>
      <c r="Q2096" t="str">
        <f t="shared" si="134"/>
        <v>indie rock</v>
      </c>
      <c r="R2096">
        <f t="shared" si="135"/>
        <v>2012</v>
      </c>
    </row>
    <row r="2097" spans="1:18" ht="43.2" hidden="1" x14ac:dyDescent="0.55000000000000004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132"/>
        <v>40758.733483796292</v>
      </c>
      <c r="P2097" t="str">
        <f t="shared" si="133"/>
        <v>music</v>
      </c>
      <c r="Q2097" t="str">
        <f t="shared" si="134"/>
        <v>indie rock</v>
      </c>
      <c r="R2097">
        <f t="shared" si="135"/>
        <v>2011</v>
      </c>
    </row>
    <row r="2098" spans="1:18" ht="43.2" hidden="1" x14ac:dyDescent="0.55000000000000004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132"/>
        <v>41192.758506944447</v>
      </c>
      <c r="P2098" t="str">
        <f t="shared" si="133"/>
        <v>music</v>
      </c>
      <c r="Q2098" t="str">
        <f t="shared" si="134"/>
        <v>indie rock</v>
      </c>
      <c r="R2098">
        <f t="shared" si="135"/>
        <v>2012</v>
      </c>
    </row>
    <row r="2099" spans="1:18" ht="43.2" hidden="1" x14ac:dyDescent="0.55000000000000004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132"/>
        <v>40818.58489583333</v>
      </c>
      <c r="P2099" t="str">
        <f t="shared" si="133"/>
        <v>music</v>
      </c>
      <c r="Q2099" t="str">
        <f t="shared" si="134"/>
        <v>indie rock</v>
      </c>
      <c r="R2099">
        <f t="shared" si="135"/>
        <v>2011</v>
      </c>
    </row>
    <row r="2100" spans="1:18" ht="43.2" hidden="1" x14ac:dyDescent="0.55000000000000004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132"/>
        <v>40946.11383101852</v>
      </c>
      <c r="P2100" t="str">
        <f t="shared" si="133"/>
        <v>music</v>
      </c>
      <c r="Q2100" t="str">
        <f t="shared" si="134"/>
        <v>indie rock</v>
      </c>
      <c r="R2100">
        <f t="shared" si="135"/>
        <v>2012</v>
      </c>
    </row>
    <row r="2101" spans="1:18" hidden="1" x14ac:dyDescent="0.55000000000000004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132"/>
        <v>42173.746342592596</v>
      </c>
      <c r="P2101" t="str">
        <f t="shared" si="133"/>
        <v>music</v>
      </c>
      <c r="Q2101" t="str">
        <f t="shared" si="134"/>
        <v>indie rock</v>
      </c>
      <c r="R2101">
        <f t="shared" si="135"/>
        <v>2015</v>
      </c>
    </row>
    <row r="2102" spans="1:18" ht="43.2" hidden="1" x14ac:dyDescent="0.55000000000000004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132"/>
        <v>41074.834965277776</v>
      </c>
      <c r="P2102" t="str">
        <f t="shared" si="133"/>
        <v>music</v>
      </c>
      <c r="Q2102" t="str">
        <f t="shared" si="134"/>
        <v>indie rock</v>
      </c>
      <c r="R2102">
        <f t="shared" si="135"/>
        <v>2012</v>
      </c>
    </row>
    <row r="2103" spans="1:18" ht="43.2" hidden="1" x14ac:dyDescent="0.55000000000000004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132"/>
        <v>40892.149467592593</v>
      </c>
      <c r="P2103" t="str">
        <f t="shared" si="133"/>
        <v>music</v>
      </c>
      <c r="Q2103" t="str">
        <f t="shared" si="134"/>
        <v>indie rock</v>
      </c>
      <c r="R2103">
        <f t="shared" si="135"/>
        <v>2011</v>
      </c>
    </row>
    <row r="2104" spans="1:18" ht="43.2" hidden="1" x14ac:dyDescent="0.55000000000000004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132"/>
        <v>40638.868611111109</v>
      </c>
      <c r="P2104" t="str">
        <f t="shared" si="133"/>
        <v>music</v>
      </c>
      <c r="Q2104" t="str">
        <f t="shared" si="134"/>
        <v>indie rock</v>
      </c>
      <c r="R2104">
        <f t="shared" si="135"/>
        <v>2011</v>
      </c>
    </row>
    <row r="2105" spans="1:18" ht="28.8" hidden="1" x14ac:dyDescent="0.55000000000000004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132"/>
        <v>41192.754942129628</v>
      </c>
      <c r="P2105" t="str">
        <f t="shared" si="133"/>
        <v>music</v>
      </c>
      <c r="Q2105" t="str">
        <f t="shared" si="134"/>
        <v>indie rock</v>
      </c>
      <c r="R2105">
        <f t="shared" si="135"/>
        <v>2012</v>
      </c>
    </row>
    <row r="2106" spans="1:18" ht="43.2" hidden="1" x14ac:dyDescent="0.55000000000000004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132"/>
        <v>41394.074467592596</v>
      </c>
      <c r="P2106" t="str">
        <f t="shared" si="133"/>
        <v>music</v>
      </c>
      <c r="Q2106" t="str">
        <f t="shared" si="134"/>
        <v>indie rock</v>
      </c>
      <c r="R2106">
        <f t="shared" si="135"/>
        <v>2013</v>
      </c>
    </row>
    <row r="2107" spans="1:18" ht="28.8" hidden="1" x14ac:dyDescent="0.55000000000000004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132"/>
        <v>41951.788807870369</v>
      </c>
      <c r="P2107" t="str">
        <f t="shared" si="133"/>
        <v>music</v>
      </c>
      <c r="Q2107" t="str">
        <f t="shared" si="134"/>
        <v>indie rock</v>
      </c>
      <c r="R2107">
        <f t="shared" si="135"/>
        <v>2014</v>
      </c>
    </row>
    <row r="2108" spans="1:18" ht="43.2" hidden="1" x14ac:dyDescent="0.55000000000000004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132"/>
        <v>41270.21497685185</v>
      </c>
      <c r="P2108" t="str">
        <f t="shared" si="133"/>
        <v>music</v>
      </c>
      <c r="Q2108" t="str">
        <f t="shared" si="134"/>
        <v>indie rock</v>
      </c>
      <c r="R2108">
        <f t="shared" si="135"/>
        <v>2012</v>
      </c>
    </row>
    <row r="2109" spans="1:18" ht="43.2" hidden="1" x14ac:dyDescent="0.55000000000000004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132"/>
        <v>41934.71056712963</v>
      </c>
      <c r="P2109" t="str">
        <f t="shared" si="133"/>
        <v>music</v>
      </c>
      <c r="Q2109" t="str">
        <f t="shared" si="134"/>
        <v>indie rock</v>
      </c>
      <c r="R2109">
        <f t="shared" si="135"/>
        <v>2014</v>
      </c>
    </row>
    <row r="2110" spans="1:18" ht="43.2" hidden="1" x14ac:dyDescent="0.55000000000000004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132"/>
        <v>41135.175694444442</v>
      </c>
      <c r="P2110" t="str">
        <f t="shared" si="133"/>
        <v>music</v>
      </c>
      <c r="Q2110" t="str">
        <f t="shared" si="134"/>
        <v>indie rock</v>
      </c>
      <c r="R2110">
        <f t="shared" si="135"/>
        <v>2012</v>
      </c>
    </row>
    <row r="2111" spans="1:18" ht="28.8" hidden="1" x14ac:dyDescent="0.55000000000000004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132"/>
        <v>42160.708530092597</v>
      </c>
      <c r="P2111" t="str">
        <f t="shared" si="133"/>
        <v>music</v>
      </c>
      <c r="Q2111" t="str">
        <f t="shared" si="134"/>
        <v>indie rock</v>
      </c>
      <c r="R2111">
        <f t="shared" si="135"/>
        <v>2015</v>
      </c>
    </row>
    <row r="2112" spans="1:18" ht="28.8" hidden="1" x14ac:dyDescent="0.55000000000000004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132"/>
        <v>41759.670937499999</v>
      </c>
      <c r="P2112" t="str">
        <f t="shared" si="133"/>
        <v>music</v>
      </c>
      <c r="Q2112" t="str">
        <f t="shared" si="134"/>
        <v>indie rock</v>
      </c>
      <c r="R2112">
        <f t="shared" si="135"/>
        <v>2014</v>
      </c>
    </row>
    <row r="2113" spans="1:18" ht="43.2" hidden="1" x14ac:dyDescent="0.55000000000000004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132"/>
        <v>40703.197048611109</v>
      </c>
      <c r="P2113" t="str">
        <f t="shared" si="133"/>
        <v>music</v>
      </c>
      <c r="Q2113" t="str">
        <f t="shared" si="134"/>
        <v>indie rock</v>
      </c>
      <c r="R2113">
        <f t="shared" si="135"/>
        <v>2011</v>
      </c>
    </row>
    <row r="2114" spans="1:18" ht="43.2" hidden="1" x14ac:dyDescent="0.55000000000000004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si="132"/>
        <v>41365.928159722222</v>
      </c>
      <c r="P2114" t="str">
        <f t="shared" si="133"/>
        <v>music</v>
      </c>
      <c r="Q2114" t="str">
        <f t="shared" si="134"/>
        <v>indie rock</v>
      </c>
      <c r="R2114">
        <f t="shared" si="135"/>
        <v>2013</v>
      </c>
    </row>
    <row r="2115" spans="1:18" ht="28.8" hidden="1" x14ac:dyDescent="0.55000000000000004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si="132"/>
        <v>41870.86546296296</v>
      </c>
      <c r="P2115" t="str">
        <f t="shared" si="133"/>
        <v>music</v>
      </c>
      <c r="Q2115" t="str">
        <f t="shared" si="134"/>
        <v>indie rock</v>
      </c>
      <c r="R2115">
        <f t="shared" si="135"/>
        <v>2014</v>
      </c>
    </row>
    <row r="2116" spans="1:18" ht="43.2" hidden="1" x14ac:dyDescent="0.55000000000000004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132"/>
        <v>40458.815625000003</v>
      </c>
      <c r="P2116" t="str">
        <f t="shared" si="133"/>
        <v>music</v>
      </c>
      <c r="Q2116" t="str">
        <f t="shared" si="134"/>
        <v>indie rock</v>
      </c>
      <c r="R2116">
        <f t="shared" si="135"/>
        <v>2010</v>
      </c>
    </row>
    <row r="2117" spans="1:18" ht="43.2" hidden="1" x14ac:dyDescent="0.55000000000000004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132"/>
        <v>40564.081030092595</v>
      </c>
      <c r="P2117" t="str">
        <f t="shared" si="133"/>
        <v>music</v>
      </c>
      <c r="Q2117" t="str">
        <f t="shared" si="134"/>
        <v>indie rock</v>
      </c>
      <c r="R2117">
        <f t="shared" si="135"/>
        <v>2011</v>
      </c>
    </row>
    <row r="2118" spans="1:18" ht="43.2" hidden="1" x14ac:dyDescent="0.55000000000000004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132"/>
        <v>41136.777812500004</v>
      </c>
      <c r="P2118" t="str">
        <f t="shared" si="133"/>
        <v>music</v>
      </c>
      <c r="Q2118" t="str">
        <f t="shared" si="134"/>
        <v>indie rock</v>
      </c>
      <c r="R2118">
        <f t="shared" si="135"/>
        <v>2012</v>
      </c>
    </row>
    <row r="2119" spans="1:18" ht="43.2" hidden="1" x14ac:dyDescent="0.55000000000000004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132"/>
        <v>42290.059594907405</v>
      </c>
      <c r="P2119" t="str">
        <f t="shared" si="133"/>
        <v>music</v>
      </c>
      <c r="Q2119" t="str">
        <f t="shared" si="134"/>
        <v>indie rock</v>
      </c>
      <c r="R2119">
        <f t="shared" si="135"/>
        <v>2015</v>
      </c>
    </row>
    <row r="2120" spans="1:18" ht="28.8" hidden="1" x14ac:dyDescent="0.55000000000000004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132"/>
        <v>40718.839537037034</v>
      </c>
      <c r="P2120" t="str">
        <f t="shared" si="133"/>
        <v>music</v>
      </c>
      <c r="Q2120" t="str">
        <f t="shared" si="134"/>
        <v>indie rock</v>
      </c>
      <c r="R2120">
        <f t="shared" si="135"/>
        <v>2011</v>
      </c>
    </row>
    <row r="2121" spans="1:18" ht="43.2" hidden="1" x14ac:dyDescent="0.55000000000000004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132"/>
        <v>41107.130150462966</v>
      </c>
      <c r="P2121" t="str">
        <f t="shared" si="133"/>
        <v>music</v>
      </c>
      <c r="Q2121" t="str">
        <f t="shared" si="134"/>
        <v>indie rock</v>
      </c>
      <c r="R2121">
        <f t="shared" si="135"/>
        <v>2012</v>
      </c>
    </row>
    <row r="2122" spans="1:18" ht="43.2" hidden="1" x14ac:dyDescent="0.55000000000000004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ref="O2122:O2185" si="136">(((J2122/60)/60)/24)+DATE(1970,1,1)</f>
        <v>41591.964537037034</v>
      </c>
      <c r="P2122" t="str">
        <f t="shared" ref="P2122:P2185" si="137">LEFT(N2122,SEARCH("/",N2122)-1)</f>
        <v>music</v>
      </c>
      <c r="Q2122" t="str">
        <f t="shared" ref="Q2122:Q2185" si="138">RIGHT(N2122,LEN(N2122)-SEARCH("/",N2122))</f>
        <v>indie rock</v>
      </c>
      <c r="R2122">
        <f t="shared" ref="R2122:R2185" si="139">YEAR(O2122)</f>
        <v>2013</v>
      </c>
    </row>
    <row r="2123" spans="1:18" ht="28.8" hidden="1" x14ac:dyDescent="0.55000000000000004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136"/>
        <v>42716.7424537037</v>
      </c>
      <c r="P2123" t="str">
        <f t="shared" si="137"/>
        <v>games</v>
      </c>
      <c r="Q2123" t="str">
        <f t="shared" si="138"/>
        <v>video games</v>
      </c>
      <c r="R2123">
        <f t="shared" si="139"/>
        <v>2016</v>
      </c>
    </row>
    <row r="2124" spans="1:18" ht="43.2" hidden="1" x14ac:dyDescent="0.55000000000000004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136"/>
        <v>42712.300567129627</v>
      </c>
      <c r="P2124" t="str">
        <f t="shared" si="137"/>
        <v>games</v>
      </c>
      <c r="Q2124" t="str">
        <f t="shared" si="138"/>
        <v>video games</v>
      </c>
      <c r="R2124">
        <f t="shared" si="139"/>
        <v>2016</v>
      </c>
    </row>
    <row r="2125" spans="1:18" ht="57.6" hidden="1" x14ac:dyDescent="0.55000000000000004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136"/>
        <v>40198.424849537041</v>
      </c>
      <c r="P2125" t="str">
        <f t="shared" si="137"/>
        <v>games</v>
      </c>
      <c r="Q2125" t="str">
        <f t="shared" si="138"/>
        <v>video games</v>
      </c>
      <c r="R2125">
        <f t="shared" si="139"/>
        <v>2010</v>
      </c>
    </row>
    <row r="2126" spans="1:18" ht="43.2" hidden="1" x14ac:dyDescent="0.55000000000000004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136"/>
        <v>40464.028182870366</v>
      </c>
      <c r="P2126" t="str">
        <f t="shared" si="137"/>
        <v>games</v>
      </c>
      <c r="Q2126" t="str">
        <f t="shared" si="138"/>
        <v>video games</v>
      </c>
      <c r="R2126">
        <f t="shared" si="139"/>
        <v>2010</v>
      </c>
    </row>
    <row r="2127" spans="1:18" ht="43.2" hidden="1" x14ac:dyDescent="0.55000000000000004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136"/>
        <v>42191.023530092592</v>
      </c>
      <c r="P2127" t="str">
        <f t="shared" si="137"/>
        <v>games</v>
      </c>
      <c r="Q2127" t="str">
        <f t="shared" si="138"/>
        <v>video games</v>
      </c>
      <c r="R2127">
        <f t="shared" si="139"/>
        <v>2015</v>
      </c>
    </row>
    <row r="2128" spans="1:18" ht="43.2" hidden="1" x14ac:dyDescent="0.55000000000000004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136"/>
        <v>41951.973229166666</v>
      </c>
      <c r="P2128" t="str">
        <f t="shared" si="137"/>
        <v>games</v>
      </c>
      <c r="Q2128" t="str">
        <f t="shared" si="138"/>
        <v>video games</v>
      </c>
      <c r="R2128">
        <f t="shared" si="139"/>
        <v>2014</v>
      </c>
    </row>
    <row r="2129" spans="1:18" ht="28.8" hidden="1" x14ac:dyDescent="0.55000000000000004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136"/>
        <v>42045.50535879629</v>
      </c>
      <c r="P2129" t="str">
        <f t="shared" si="137"/>
        <v>games</v>
      </c>
      <c r="Q2129" t="str">
        <f t="shared" si="138"/>
        <v>video games</v>
      </c>
      <c r="R2129">
        <f t="shared" si="139"/>
        <v>2015</v>
      </c>
    </row>
    <row r="2130" spans="1:18" ht="43.2" hidden="1" x14ac:dyDescent="0.55000000000000004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136"/>
        <v>41843.772789351853</v>
      </c>
      <c r="P2130" t="str">
        <f t="shared" si="137"/>
        <v>games</v>
      </c>
      <c r="Q2130" t="str">
        <f t="shared" si="138"/>
        <v>video games</v>
      </c>
      <c r="R2130">
        <f t="shared" si="139"/>
        <v>2014</v>
      </c>
    </row>
    <row r="2131" spans="1:18" ht="43.2" hidden="1" x14ac:dyDescent="0.55000000000000004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136"/>
        <v>42409.024305555555</v>
      </c>
      <c r="P2131" t="str">
        <f t="shared" si="137"/>
        <v>games</v>
      </c>
      <c r="Q2131" t="str">
        <f t="shared" si="138"/>
        <v>video games</v>
      </c>
      <c r="R2131">
        <f t="shared" si="139"/>
        <v>2016</v>
      </c>
    </row>
    <row r="2132" spans="1:18" ht="28.8" hidden="1" x14ac:dyDescent="0.55000000000000004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136"/>
        <v>41832.086377314816</v>
      </c>
      <c r="P2132" t="str">
        <f t="shared" si="137"/>
        <v>games</v>
      </c>
      <c r="Q2132" t="str">
        <f t="shared" si="138"/>
        <v>video games</v>
      </c>
      <c r="R2132">
        <f t="shared" si="139"/>
        <v>2014</v>
      </c>
    </row>
    <row r="2133" spans="1:18" ht="43.2" hidden="1" x14ac:dyDescent="0.55000000000000004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136"/>
        <v>42167.207071759258</v>
      </c>
      <c r="P2133" t="str">
        <f t="shared" si="137"/>
        <v>games</v>
      </c>
      <c r="Q2133" t="str">
        <f t="shared" si="138"/>
        <v>video games</v>
      </c>
      <c r="R2133">
        <f t="shared" si="139"/>
        <v>2015</v>
      </c>
    </row>
    <row r="2134" spans="1:18" ht="43.2" hidden="1" x14ac:dyDescent="0.55000000000000004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136"/>
        <v>41643.487175925926</v>
      </c>
      <c r="P2134" t="str">
        <f t="shared" si="137"/>
        <v>games</v>
      </c>
      <c r="Q2134" t="str">
        <f t="shared" si="138"/>
        <v>video games</v>
      </c>
      <c r="R2134">
        <f t="shared" si="139"/>
        <v>2014</v>
      </c>
    </row>
    <row r="2135" spans="1:18" ht="43.2" hidden="1" x14ac:dyDescent="0.55000000000000004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136"/>
        <v>40619.097210648149</v>
      </c>
      <c r="P2135" t="str">
        <f t="shared" si="137"/>
        <v>games</v>
      </c>
      <c r="Q2135" t="str">
        <f t="shared" si="138"/>
        <v>video games</v>
      </c>
      <c r="R2135">
        <f t="shared" si="139"/>
        <v>2011</v>
      </c>
    </row>
    <row r="2136" spans="1:18" ht="43.2" hidden="1" x14ac:dyDescent="0.55000000000000004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136"/>
        <v>41361.886469907404</v>
      </c>
      <c r="P2136" t="str">
        <f t="shared" si="137"/>
        <v>games</v>
      </c>
      <c r="Q2136" t="str">
        <f t="shared" si="138"/>
        <v>video games</v>
      </c>
      <c r="R2136">
        <f t="shared" si="139"/>
        <v>2013</v>
      </c>
    </row>
    <row r="2137" spans="1:18" ht="43.2" hidden="1" x14ac:dyDescent="0.55000000000000004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136"/>
        <v>41156.963344907403</v>
      </c>
      <c r="P2137" t="str">
        <f t="shared" si="137"/>
        <v>games</v>
      </c>
      <c r="Q2137" t="str">
        <f t="shared" si="138"/>
        <v>video games</v>
      </c>
      <c r="R2137">
        <f t="shared" si="139"/>
        <v>2012</v>
      </c>
    </row>
    <row r="2138" spans="1:18" ht="43.2" hidden="1" x14ac:dyDescent="0.55000000000000004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136"/>
        <v>41536.509097222224</v>
      </c>
      <c r="P2138" t="str">
        <f t="shared" si="137"/>
        <v>games</v>
      </c>
      <c r="Q2138" t="str">
        <f t="shared" si="138"/>
        <v>video games</v>
      </c>
      <c r="R2138">
        <f t="shared" si="139"/>
        <v>2013</v>
      </c>
    </row>
    <row r="2139" spans="1:18" ht="43.2" hidden="1" x14ac:dyDescent="0.55000000000000004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136"/>
        <v>41948.771168981482</v>
      </c>
      <c r="P2139" t="str">
        <f t="shared" si="137"/>
        <v>games</v>
      </c>
      <c r="Q2139" t="str">
        <f t="shared" si="138"/>
        <v>video games</v>
      </c>
      <c r="R2139">
        <f t="shared" si="139"/>
        <v>2014</v>
      </c>
    </row>
    <row r="2140" spans="1:18" ht="28.8" hidden="1" x14ac:dyDescent="0.55000000000000004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136"/>
        <v>41557.013182870374</v>
      </c>
      <c r="P2140" t="str">
        <f t="shared" si="137"/>
        <v>games</v>
      </c>
      <c r="Q2140" t="str">
        <f t="shared" si="138"/>
        <v>video games</v>
      </c>
      <c r="R2140">
        <f t="shared" si="139"/>
        <v>2013</v>
      </c>
    </row>
    <row r="2141" spans="1:18" ht="43.2" hidden="1" x14ac:dyDescent="0.55000000000000004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136"/>
        <v>42647.750092592592</v>
      </c>
      <c r="P2141" t="str">
        <f t="shared" si="137"/>
        <v>games</v>
      </c>
      <c r="Q2141" t="str">
        <f t="shared" si="138"/>
        <v>video games</v>
      </c>
      <c r="R2141">
        <f t="shared" si="139"/>
        <v>2016</v>
      </c>
    </row>
    <row r="2142" spans="1:18" ht="43.2" hidden="1" x14ac:dyDescent="0.55000000000000004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136"/>
        <v>41255.833611111113</v>
      </c>
      <c r="P2142" t="str">
        <f t="shared" si="137"/>
        <v>games</v>
      </c>
      <c r="Q2142" t="str">
        <f t="shared" si="138"/>
        <v>video games</v>
      </c>
      <c r="R2142">
        <f t="shared" si="139"/>
        <v>2012</v>
      </c>
    </row>
    <row r="2143" spans="1:18" ht="43.2" hidden="1" x14ac:dyDescent="0.55000000000000004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136"/>
        <v>41927.235636574071</v>
      </c>
      <c r="P2143" t="str">
        <f t="shared" si="137"/>
        <v>games</v>
      </c>
      <c r="Q2143" t="str">
        <f t="shared" si="138"/>
        <v>video games</v>
      </c>
      <c r="R2143">
        <f t="shared" si="139"/>
        <v>2014</v>
      </c>
    </row>
    <row r="2144" spans="1:18" ht="43.2" hidden="1" x14ac:dyDescent="0.55000000000000004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136"/>
        <v>42340.701504629629</v>
      </c>
      <c r="P2144" t="str">
        <f t="shared" si="137"/>
        <v>games</v>
      </c>
      <c r="Q2144" t="str">
        <f t="shared" si="138"/>
        <v>video games</v>
      </c>
      <c r="R2144">
        <f t="shared" si="139"/>
        <v>2015</v>
      </c>
    </row>
    <row r="2145" spans="1:18" ht="43.2" hidden="1" x14ac:dyDescent="0.55000000000000004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136"/>
        <v>40332.886712962965</v>
      </c>
      <c r="P2145" t="str">
        <f t="shared" si="137"/>
        <v>games</v>
      </c>
      <c r="Q2145" t="str">
        <f t="shared" si="138"/>
        <v>video games</v>
      </c>
      <c r="R2145">
        <f t="shared" si="139"/>
        <v>2010</v>
      </c>
    </row>
    <row r="2146" spans="1:18" ht="28.8" hidden="1" x14ac:dyDescent="0.55000000000000004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136"/>
        <v>41499.546759259261</v>
      </c>
      <c r="P2146" t="str">
        <f t="shared" si="137"/>
        <v>games</v>
      </c>
      <c r="Q2146" t="str">
        <f t="shared" si="138"/>
        <v>video games</v>
      </c>
      <c r="R2146">
        <f t="shared" si="139"/>
        <v>2013</v>
      </c>
    </row>
    <row r="2147" spans="1:18" ht="43.2" hidden="1" x14ac:dyDescent="0.55000000000000004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136"/>
        <v>41575.237430555557</v>
      </c>
      <c r="P2147" t="str">
        <f t="shared" si="137"/>
        <v>games</v>
      </c>
      <c r="Q2147" t="str">
        <f t="shared" si="138"/>
        <v>video games</v>
      </c>
      <c r="R2147">
        <f t="shared" si="139"/>
        <v>2013</v>
      </c>
    </row>
    <row r="2148" spans="1:18" ht="43.2" hidden="1" x14ac:dyDescent="0.55000000000000004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136"/>
        <v>42397.679513888885</v>
      </c>
      <c r="P2148" t="str">
        <f t="shared" si="137"/>
        <v>games</v>
      </c>
      <c r="Q2148" t="str">
        <f t="shared" si="138"/>
        <v>video games</v>
      </c>
      <c r="R2148">
        <f t="shared" si="139"/>
        <v>2016</v>
      </c>
    </row>
    <row r="2149" spans="1:18" hidden="1" x14ac:dyDescent="0.55000000000000004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136"/>
        <v>41927.295694444445</v>
      </c>
      <c r="P2149" t="str">
        <f t="shared" si="137"/>
        <v>games</v>
      </c>
      <c r="Q2149" t="str">
        <f t="shared" si="138"/>
        <v>video games</v>
      </c>
      <c r="R2149">
        <f t="shared" si="139"/>
        <v>2014</v>
      </c>
    </row>
    <row r="2150" spans="1:18" ht="43.2" hidden="1" x14ac:dyDescent="0.55000000000000004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136"/>
        <v>42066.733587962968</v>
      </c>
      <c r="P2150" t="str">
        <f t="shared" si="137"/>
        <v>games</v>
      </c>
      <c r="Q2150" t="str">
        <f t="shared" si="138"/>
        <v>video games</v>
      </c>
      <c r="R2150">
        <f t="shared" si="139"/>
        <v>2015</v>
      </c>
    </row>
    <row r="2151" spans="1:18" ht="43.2" hidden="1" x14ac:dyDescent="0.55000000000000004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136"/>
        <v>40355.024953703702</v>
      </c>
      <c r="P2151" t="str">
        <f t="shared" si="137"/>
        <v>games</v>
      </c>
      <c r="Q2151" t="str">
        <f t="shared" si="138"/>
        <v>video games</v>
      </c>
      <c r="R2151">
        <f t="shared" si="139"/>
        <v>2010</v>
      </c>
    </row>
    <row r="2152" spans="1:18" hidden="1" x14ac:dyDescent="0.55000000000000004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136"/>
        <v>42534.284710648149</v>
      </c>
      <c r="P2152" t="str">
        <f t="shared" si="137"/>
        <v>games</v>
      </c>
      <c r="Q2152" t="str">
        <f t="shared" si="138"/>
        <v>video games</v>
      </c>
      <c r="R2152">
        <f t="shared" si="139"/>
        <v>2016</v>
      </c>
    </row>
    <row r="2153" spans="1:18" ht="43.2" hidden="1" x14ac:dyDescent="0.55000000000000004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136"/>
        <v>42520.847384259265</v>
      </c>
      <c r="P2153" t="str">
        <f t="shared" si="137"/>
        <v>games</v>
      </c>
      <c r="Q2153" t="str">
        <f t="shared" si="138"/>
        <v>video games</v>
      </c>
      <c r="R2153">
        <f t="shared" si="139"/>
        <v>2016</v>
      </c>
    </row>
    <row r="2154" spans="1:18" ht="43.2" hidden="1" x14ac:dyDescent="0.55000000000000004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136"/>
        <v>41683.832280092596</v>
      </c>
      <c r="P2154" t="str">
        <f t="shared" si="137"/>
        <v>games</v>
      </c>
      <c r="Q2154" t="str">
        <f t="shared" si="138"/>
        <v>video games</v>
      </c>
      <c r="R2154">
        <f t="shared" si="139"/>
        <v>2014</v>
      </c>
    </row>
    <row r="2155" spans="1:18" ht="43.2" hidden="1" x14ac:dyDescent="0.55000000000000004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136"/>
        <v>41974.911087962959</v>
      </c>
      <c r="P2155" t="str">
        <f t="shared" si="137"/>
        <v>games</v>
      </c>
      <c r="Q2155" t="str">
        <f t="shared" si="138"/>
        <v>video games</v>
      </c>
      <c r="R2155">
        <f t="shared" si="139"/>
        <v>2014</v>
      </c>
    </row>
    <row r="2156" spans="1:18" ht="28.8" hidden="1" x14ac:dyDescent="0.55000000000000004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136"/>
        <v>41647.632256944446</v>
      </c>
      <c r="P2156" t="str">
        <f t="shared" si="137"/>
        <v>games</v>
      </c>
      <c r="Q2156" t="str">
        <f t="shared" si="138"/>
        <v>video games</v>
      </c>
      <c r="R2156">
        <f t="shared" si="139"/>
        <v>2014</v>
      </c>
    </row>
    <row r="2157" spans="1:18" ht="43.2" hidden="1" x14ac:dyDescent="0.55000000000000004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136"/>
        <v>42430.747511574074</v>
      </c>
      <c r="P2157" t="str">
        <f t="shared" si="137"/>
        <v>games</v>
      </c>
      <c r="Q2157" t="str">
        <f t="shared" si="138"/>
        <v>video games</v>
      </c>
      <c r="R2157">
        <f t="shared" si="139"/>
        <v>2016</v>
      </c>
    </row>
    <row r="2158" spans="1:18" ht="43.2" hidden="1" x14ac:dyDescent="0.55000000000000004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136"/>
        <v>41488.85423611111</v>
      </c>
      <c r="P2158" t="str">
        <f t="shared" si="137"/>
        <v>games</v>
      </c>
      <c r="Q2158" t="str">
        <f t="shared" si="138"/>
        <v>video games</v>
      </c>
      <c r="R2158">
        <f t="shared" si="139"/>
        <v>2013</v>
      </c>
    </row>
    <row r="2159" spans="1:18" ht="28.8" hidden="1" x14ac:dyDescent="0.55000000000000004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136"/>
        <v>42694.98128472222</v>
      </c>
      <c r="P2159" t="str">
        <f t="shared" si="137"/>
        <v>games</v>
      </c>
      <c r="Q2159" t="str">
        <f t="shared" si="138"/>
        <v>video games</v>
      </c>
      <c r="R2159">
        <f t="shared" si="139"/>
        <v>2016</v>
      </c>
    </row>
    <row r="2160" spans="1:18" ht="43.2" hidden="1" x14ac:dyDescent="0.55000000000000004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136"/>
        <v>41264.853865740741</v>
      </c>
      <c r="P2160" t="str">
        <f t="shared" si="137"/>
        <v>games</v>
      </c>
      <c r="Q2160" t="str">
        <f t="shared" si="138"/>
        <v>video games</v>
      </c>
      <c r="R2160">
        <f t="shared" si="139"/>
        <v>2012</v>
      </c>
    </row>
    <row r="2161" spans="1:18" ht="57.6" hidden="1" x14ac:dyDescent="0.55000000000000004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136"/>
        <v>40710.731180555551</v>
      </c>
      <c r="P2161" t="str">
        <f t="shared" si="137"/>
        <v>games</v>
      </c>
      <c r="Q2161" t="str">
        <f t="shared" si="138"/>
        <v>video games</v>
      </c>
      <c r="R2161">
        <f t="shared" si="139"/>
        <v>2011</v>
      </c>
    </row>
    <row r="2162" spans="1:18" ht="43.2" hidden="1" x14ac:dyDescent="0.55000000000000004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136"/>
        <v>41018.711863425924</v>
      </c>
      <c r="P2162" t="str">
        <f t="shared" si="137"/>
        <v>games</v>
      </c>
      <c r="Q2162" t="str">
        <f t="shared" si="138"/>
        <v>video games</v>
      </c>
      <c r="R2162">
        <f t="shared" si="139"/>
        <v>2012</v>
      </c>
    </row>
    <row r="2163" spans="1:18" ht="28.8" hidden="1" x14ac:dyDescent="0.55000000000000004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136"/>
        <v>42240.852534722217</v>
      </c>
      <c r="P2163" t="str">
        <f t="shared" si="137"/>
        <v>music</v>
      </c>
      <c r="Q2163" t="str">
        <f t="shared" si="138"/>
        <v>rock</v>
      </c>
      <c r="R2163">
        <f t="shared" si="139"/>
        <v>2015</v>
      </c>
    </row>
    <row r="2164" spans="1:18" ht="43.2" hidden="1" x14ac:dyDescent="0.55000000000000004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136"/>
        <v>41813.766099537039</v>
      </c>
      <c r="P2164" t="str">
        <f t="shared" si="137"/>
        <v>music</v>
      </c>
      <c r="Q2164" t="str">
        <f t="shared" si="138"/>
        <v>rock</v>
      </c>
      <c r="R2164">
        <f t="shared" si="139"/>
        <v>2014</v>
      </c>
    </row>
    <row r="2165" spans="1:18" ht="43.2" hidden="1" x14ac:dyDescent="0.55000000000000004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136"/>
        <v>42111.899537037039</v>
      </c>
      <c r="P2165" t="str">
        <f t="shared" si="137"/>
        <v>music</v>
      </c>
      <c r="Q2165" t="str">
        <f t="shared" si="138"/>
        <v>rock</v>
      </c>
      <c r="R2165">
        <f t="shared" si="139"/>
        <v>2015</v>
      </c>
    </row>
    <row r="2166" spans="1:18" ht="28.8" hidden="1" x14ac:dyDescent="0.55000000000000004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136"/>
        <v>42515.71775462963</v>
      </c>
      <c r="P2166" t="str">
        <f t="shared" si="137"/>
        <v>music</v>
      </c>
      <c r="Q2166" t="str">
        <f t="shared" si="138"/>
        <v>rock</v>
      </c>
      <c r="R2166">
        <f t="shared" si="139"/>
        <v>2016</v>
      </c>
    </row>
    <row r="2167" spans="1:18" ht="43.2" hidden="1" x14ac:dyDescent="0.55000000000000004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136"/>
        <v>42438.667071759264</v>
      </c>
      <c r="P2167" t="str">
        <f t="shared" si="137"/>
        <v>music</v>
      </c>
      <c r="Q2167" t="str">
        <f t="shared" si="138"/>
        <v>rock</v>
      </c>
      <c r="R2167">
        <f t="shared" si="139"/>
        <v>2016</v>
      </c>
    </row>
    <row r="2168" spans="1:18" ht="57.6" hidden="1" x14ac:dyDescent="0.55000000000000004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136"/>
        <v>41933.838171296295</v>
      </c>
      <c r="P2168" t="str">
        <f t="shared" si="137"/>
        <v>music</v>
      </c>
      <c r="Q2168" t="str">
        <f t="shared" si="138"/>
        <v>rock</v>
      </c>
      <c r="R2168">
        <f t="shared" si="139"/>
        <v>2014</v>
      </c>
    </row>
    <row r="2169" spans="1:18" ht="28.8" hidden="1" x14ac:dyDescent="0.55000000000000004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136"/>
        <v>41153.066400462965</v>
      </c>
      <c r="P2169" t="str">
        <f t="shared" si="137"/>
        <v>music</v>
      </c>
      <c r="Q2169" t="str">
        <f t="shared" si="138"/>
        <v>rock</v>
      </c>
      <c r="R2169">
        <f t="shared" si="139"/>
        <v>2012</v>
      </c>
    </row>
    <row r="2170" spans="1:18" ht="28.8" hidden="1" x14ac:dyDescent="0.55000000000000004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136"/>
        <v>42745.600243055553</v>
      </c>
      <c r="P2170" t="str">
        <f t="shared" si="137"/>
        <v>music</v>
      </c>
      <c r="Q2170" t="str">
        <f t="shared" si="138"/>
        <v>rock</v>
      </c>
      <c r="R2170">
        <f t="shared" si="139"/>
        <v>2017</v>
      </c>
    </row>
    <row r="2171" spans="1:18" ht="43.2" hidden="1" x14ac:dyDescent="0.55000000000000004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136"/>
        <v>42793.700821759259</v>
      </c>
      <c r="P2171" t="str">
        <f t="shared" si="137"/>
        <v>music</v>
      </c>
      <c r="Q2171" t="str">
        <f t="shared" si="138"/>
        <v>rock</v>
      </c>
      <c r="R2171">
        <f t="shared" si="139"/>
        <v>2017</v>
      </c>
    </row>
    <row r="2172" spans="1:18" ht="43.2" hidden="1" x14ac:dyDescent="0.55000000000000004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136"/>
        <v>42198.750254629631</v>
      </c>
      <c r="P2172" t="str">
        <f t="shared" si="137"/>
        <v>music</v>
      </c>
      <c r="Q2172" t="str">
        <f t="shared" si="138"/>
        <v>rock</v>
      </c>
      <c r="R2172">
        <f t="shared" si="139"/>
        <v>2015</v>
      </c>
    </row>
    <row r="2173" spans="1:18" ht="43.2" hidden="1" x14ac:dyDescent="0.55000000000000004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136"/>
        <v>42141.95711805555</v>
      </c>
      <c r="P2173" t="str">
        <f t="shared" si="137"/>
        <v>music</v>
      </c>
      <c r="Q2173" t="str">
        <f t="shared" si="138"/>
        <v>rock</v>
      </c>
      <c r="R2173">
        <f t="shared" si="139"/>
        <v>2015</v>
      </c>
    </row>
    <row r="2174" spans="1:18" ht="43.2" hidden="1" x14ac:dyDescent="0.55000000000000004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136"/>
        <v>42082.580092592587</v>
      </c>
      <c r="P2174" t="str">
        <f t="shared" si="137"/>
        <v>music</v>
      </c>
      <c r="Q2174" t="str">
        <f t="shared" si="138"/>
        <v>rock</v>
      </c>
      <c r="R2174">
        <f t="shared" si="139"/>
        <v>2015</v>
      </c>
    </row>
    <row r="2175" spans="1:18" ht="43.2" hidden="1" x14ac:dyDescent="0.55000000000000004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136"/>
        <v>41495.692627314813</v>
      </c>
      <c r="P2175" t="str">
        <f t="shared" si="137"/>
        <v>music</v>
      </c>
      <c r="Q2175" t="str">
        <f t="shared" si="138"/>
        <v>rock</v>
      </c>
      <c r="R2175">
        <f t="shared" si="139"/>
        <v>2013</v>
      </c>
    </row>
    <row r="2176" spans="1:18" ht="43.2" hidden="1" x14ac:dyDescent="0.55000000000000004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136"/>
        <v>42465.542905092589</v>
      </c>
      <c r="P2176" t="str">
        <f t="shared" si="137"/>
        <v>music</v>
      </c>
      <c r="Q2176" t="str">
        <f t="shared" si="138"/>
        <v>rock</v>
      </c>
      <c r="R2176">
        <f t="shared" si="139"/>
        <v>2016</v>
      </c>
    </row>
    <row r="2177" spans="1:18" ht="43.2" hidden="1" x14ac:dyDescent="0.55000000000000004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136"/>
        <v>42565.009097222224</v>
      </c>
      <c r="P2177" t="str">
        <f t="shared" si="137"/>
        <v>music</v>
      </c>
      <c r="Q2177" t="str">
        <f t="shared" si="138"/>
        <v>rock</v>
      </c>
      <c r="R2177">
        <f t="shared" si="139"/>
        <v>2016</v>
      </c>
    </row>
    <row r="2178" spans="1:18" ht="43.2" hidden="1" x14ac:dyDescent="0.55000000000000004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si="136"/>
        <v>42096.633206018523</v>
      </c>
      <c r="P2178" t="str">
        <f t="shared" si="137"/>
        <v>music</v>
      </c>
      <c r="Q2178" t="str">
        <f t="shared" si="138"/>
        <v>rock</v>
      </c>
      <c r="R2178">
        <f t="shared" si="139"/>
        <v>2015</v>
      </c>
    </row>
    <row r="2179" spans="1:18" ht="57.6" hidden="1" x14ac:dyDescent="0.55000000000000004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si="136"/>
        <v>42502.250775462962</v>
      </c>
      <c r="P2179" t="str">
        <f t="shared" si="137"/>
        <v>music</v>
      </c>
      <c r="Q2179" t="str">
        <f t="shared" si="138"/>
        <v>rock</v>
      </c>
      <c r="R2179">
        <f t="shared" si="139"/>
        <v>2016</v>
      </c>
    </row>
    <row r="2180" spans="1:18" ht="43.2" hidden="1" x14ac:dyDescent="0.55000000000000004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136"/>
        <v>42723.63653935185</v>
      </c>
      <c r="P2180" t="str">
        <f t="shared" si="137"/>
        <v>music</v>
      </c>
      <c r="Q2180" t="str">
        <f t="shared" si="138"/>
        <v>rock</v>
      </c>
      <c r="R2180">
        <f t="shared" si="139"/>
        <v>2016</v>
      </c>
    </row>
    <row r="2181" spans="1:18" ht="28.8" hidden="1" x14ac:dyDescent="0.55000000000000004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136"/>
        <v>42075.171203703707</v>
      </c>
      <c r="P2181" t="str">
        <f t="shared" si="137"/>
        <v>music</v>
      </c>
      <c r="Q2181" t="str">
        <f t="shared" si="138"/>
        <v>rock</v>
      </c>
      <c r="R2181">
        <f t="shared" si="139"/>
        <v>2015</v>
      </c>
    </row>
    <row r="2182" spans="1:18" ht="28.8" hidden="1" x14ac:dyDescent="0.55000000000000004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136"/>
        <v>42279.669768518521</v>
      </c>
      <c r="P2182" t="str">
        <f t="shared" si="137"/>
        <v>music</v>
      </c>
      <c r="Q2182" t="str">
        <f t="shared" si="138"/>
        <v>rock</v>
      </c>
      <c r="R2182">
        <f t="shared" si="139"/>
        <v>2015</v>
      </c>
    </row>
    <row r="2183" spans="1:18" ht="43.2" hidden="1" x14ac:dyDescent="0.55000000000000004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136"/>
        <v>42773.005243055552</v>
      </c>
      <c r="P2183" t="str">
        <f t="shared" si="137"/>
        <v>games</v>
      </c>
      <c r="Q2183" t="str">
        <f t="shared" si="138"/>
        <v>tabletop games</v>
      </c>
      <c r="R2183">
        <f t="shared" si="139"/>
        <v>2017</v>
      </c>
    </row>
    <row r="2184" spans="1:18" ht="43.2" hidden="1" x14ac:dyDescent="0.55000000000000004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136"/>
        <v>41879.900752314818</v>
      </c>
      <c r="P2184" t="str">
        <f t="shared" si="137"/>
        <v>games</v>
      </c>
      <c r="Q2184" t="str">
        <f t="shared" si="138"/>
        <v>tabletop games</v>
      </c>
      <c r="R2184">
        <f t="shared" si="139"/>
        <v>2014</v>
      </c>
    </row>
    <row r="2185" spans="1:18" ht="43.2" hidden="1" x14ac:dyDescent="0.55000000000000004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136"/>
        <v>42745.365474537044</v>
      </c>
      <c r="P2185" t="str">
        <f t="shared" si="137"/>
        <v>games</v>
      </c>
      <c r="Q2185" t="str">
        <f t="shared" si="138"/>
        <v>tabletop games</v>
      </c>
      <c r="R2185">
        <f t="shared" si="139"/>
        <v>2017</v>
      </c>
    </row>
    <row r="2186" spans="1:18" ht="43.2" hidden="1" x14ac:dyDescent="0.55000000000000004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ref="O2186:O2249" si="140">(((J2186/60)/60)/24)+DATE(1970,1,1)</f>
        <v>42380.690289351856</v>
      </c>
      <c r="P2186" t="str">
        <f t="shared" ref="P2186:P2249" si="141">LEFT(N2186,SEARCH("/",N2186)-1)</f>
        <v>games</v>
      </c>
      <c r="Q2186" t="str">
        <f t="shared" ref="Q2186:Q2249" si="142">RIGHT(N2186,LEN(N2186)-SEARCH("/",N2186))</f>
        <v>tabletop games</v>
      </c>
      <c r="R2186">
        <f t="shared" ref="R2186:R2249" si="143">YEAR(O2186)</f>
        <v>2016</v>
      </c>
    </row>
    <row r="2187" spans="1:18" ht="43.2" hidden="1" x14ac:dyDescent="0.55000000000000004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140"/>
        <v>41319.349988425929</v>
      </c>
      <c r="P2187" t="str">
        <f t="shared" si="141"/>
        <v>games</v>
      </c>
      <c r="Q2187" t="str">
        <f t="shared" si="142"/>
        <v>tabletop games</v>
      </c>
      <c r="R2187">
        <f t="shared" si="143"/>
        <v>2013</v>
      </c>
    </row>
    <row r="2188" spans="1:18" ht="28.8" hidden="1" x14ac:dyDescent="0.55000000000000004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140"/>
        <v>42583.615081018521</v>
      </c>
      <c r="P2188" t="str">
        <f t="shared" si="141"/>
        <v>games</v>
      </c>
      <c r="Q2188" t="str">
        <f t="shared" si="142"/>
        <v>tabletop games</v>
      </c>
      <c r="R2188">
        <f t="shared" si="143"/>
        <v>2016</v>
      </c>
    </row>
    <row r="2189" spans="1:18" ht="43.2" hidden="1" x14ac:dyDescent="0.55000000000000004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140"/>
        <v>42068.209097222221</v>
      </c>
      <c r="P2189" t="str">
        <f t="shared" si="141"/>
        <v>games</v>
      </c>
      <c r="Q2189" t="str">
        <f t="shared" si="142"/>
        <v>tabletop games</v>
      </c>
      <c r="R2189">
        <f t="shared" si="143"/>
        <v>2015</v>
      </c>
    </row>
    <row r="2190" spans="1:18" ht="43.2" hidden="1" x14ac:dyDescent="0.55000000000000004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140"/>
        <v>42633.586122685185</v>
      </c>
      <c r="P2190" t="str">
        <f t="shared" si="141"/>
        <v>games</v>
      </c>
      <c r="Q2190" t="str">
        <f t="shared" si="142"/>
        <v>tabletop games</v>
      </c>
      <c r="R2190">
        <f t="shared" si="143"/>
        <v>2016</v>
      </c>
    </row>
    <row r="2191" spans="1:18" ht="43.2" hidden="1" x14ac:dyDescent="0.55000000000000004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140"/>
        <v>42467.788194444445</v>
      </c>
      <c r="P2191" t="str">
        <f t="shared" si="141"/>
        <v>games</v>
      </c>
      <c r="Q2191" t="str">
        <f t="shared" si="142"/>
        <v>tabletop games</v>
      </c>
      <c r="R2191">
        <f t="shared" si="143"/>
        <v>2016</v>
      </c>
    </row>
    <row r="2192" spans="1:18" ht="43.2" hidden="1" x14ac:dyDescent="0.55000000000000004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140"/>
        <v>42417.625046296293</v>
      </c>
      <c r="P2192" t="str">
        <f t="shared" si="141"/>
        <v>games</v>
      </c>
      <c r="Q2192" t="str">
        <f t="shared" si="142"/>
        <v>tabletop games</v>
      </c>
      <c r="R2192">
        <f t="shared" si="143"/>
        <v>2016</v>
      </c>
    </row>
    <row r="2193" spans="1:18" ht="43.2" hidden="1" x14ac:dyDescent="0.55000000000000004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140"/>
        <v>42768.833645833336</v>
      </c>
      <c r="P2193" t="str">
        <f t="shared" si="141"/>
        <v>games</v>
      </c>
      <c r="Q2193" t="str">
        <f t="shared" si="142"/>
        <v>tabletop games</v>
      </c>
      <c r="R2193">
        <f t="shared" si="143"/>
        <v>2017</v>
      </c>
    </row>
    <row r="2194" spans="1:18" ht="43.2" hidden="1" x14ac:dyDescent="0.55000000000000004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140"/>
        <v>42691.8512037037</v>
      </c>
      <c r="P2194" t="str">
        <f t="shared" si="141"/>
        <v>games</v>
      </c>
      <c r="Q2194" t="str">
        <f t="shared" si="142"/>
        <v>tabletop games</v>
      </c>
      <c r="R2194">
        <f t="shared" si="143"/>
        <v>2016</v>
      </c>
    </row>
    <row r="2195" spans="1:18" ht="43.2" hidden="1" x14ac:dyDescent="0.55000000000000004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140"/>
        <v>42664.405925925923</v>
      </c>
      <c r="P2195" t="str">
        <f t="shared" si="141"/>
        <v>games</v>
      </c>
      <c r="Q2195" t="str">
        <f t="shared" si="142"/>
        <v>tabletop games</v>
      </c>
      <c r="R2195">
        <f t="shared" si="143"/>
        <v>2016</v>
      </c>
    </row>
    <row r="2196" spans="1:18" ht="43.2" hidden="1" x14ac:dyDescent="0.55000000000000004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140"/>
        <v>42425.757986111115</v>
      </c>
      <c r="P2196" t="str">
        <f t="shared" si="141"/>
        <v>games</v>
      </c>
      <c r="Q2196" t="str">
        <f t="shared" si="142"/>
        <v>tabletop games</v>
      </c>
      <c r="R2196">
        <f t="shared" si="143"/>
        <v>2016</v>
      </c>
    </row>
    <row r="2197" spans="1:18" ht="28.8" hidden="1" x14ac:dyDescent="0.55000000000000004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140"/>
        <v>42197.771990740745</v>
      </c>
      <c r="P2197" t="str">
        <f t="shared" si="141"/>
        <v>games</v>
      </c>
      <c r="Q2197" t="str">
        <f t="shared" si="142"/>
        <v>tabletop games</v>
      </c>
      <c r="R2197">
        <f t="shared" si="143"/>
        <v>2015</v>
      </c>
    </row>
    <row r="2198" spans="1:18" ht="28.8" hidden="1" x14ac:dyDescent="0.55000000000000004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140"/>
        <v>42675.487291666665</v>
      </c>
      <c r="P2198" t="str">
        <f t="shared" si="141"/>
        <v>games</v>
      </c>
      <c r="Q2198" t="str">
        <f t="shared" si="142"/>
        <v>tabletop games</v>
      </c>
      <c r="R2198">
        <f t="shared" si="143"/>
        <v>2016</v>
      </c>
    </row>
    <row r="2199" spans="1:18" ht="43.2" hidden="1" x14ac:dyDescent="0.55000000000000004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140"/>
        <v>42033.584016203706</v>
      </c>
      <c r="P2199" t="str">
        <f t="shared" si="141"/>
        <v>games</v>
      </c>
      <c r="Q2199" t="str">
        <f t="shared" si="142"/>
        <v>tabletop games</v>
      </c>
      <c r="R2199">
        <f t="shared" si="143"/>
        <v>2015</v>
      </c>
    </row>
    <row r="2200" spans="1:18" ht="43.2" hidden="1" x14ac:dyDescent="0.55000000000000004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140"/>
        <v>42292.513888888891</v>
      </c>
      <c r="P2200" t="str">
        <f t="shared" si="141"/>
        <v>games</v>
      </c>
      <c r="Q2200" t="str">
        <f t="shared" si="142"/>
        <v>tabletop games</v>
      </c>
      <c r="R2200">
        <f t="shared" si="143"/>
        <v>2015</v>
      </c>
    </row>
    <row r="2201" spans="1:18" ht="28.8" hidden="1" x14ac:dyDescent="0.55000000000000004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140"/>
        <v>42262.416643518518</v>
      </c>
      <c r="P2201" t="str">
        <f t="shared" si="141"/>
        <v>games</v>
      </c>
      <c r="Q2201" t="str">
        <f t="shared" si="142"/>
        <v>tabletop games</v>
      </c>
      <c r="R2201">
        <f t="shared" si="143"/>
        <v>2015</v>
      </c>
    </row>
    <row r="2202" spans="1:18" ht="43.2" hidden="1" x14ac:dyDescent="0.55000000000000004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140"/>
        <v>42163.625787037032</v>
      </c>
      <c r="P2202" t="str">
        <f t="shared" si="141"/>
        <v>games</v>
      </c>
      <c r="Q2202" t="str">
        <f t="shared" si="142"/>
        <v>tabletop games</v>
      </c>
      <c r="R2202">
        <f t="shared" si="143"/>
        <v>2015</v>
      </c>
    </row>
    <row r="2203" spans="1:18" ht="43.2" hidden="1" x14ac:dyDescent="0.55000000000000004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140"/>
        <v>41276.846817129634</v>
      </c>
      <c r="P2203" t="str">
        <f t="shared" si="141"/>
        <v>music</v>
      </c>
      <c r="Q2203" t="str">
        <f t="shared" si="142"/>
        <v>electronic music</v>
      </c>
      <c r="R2203">
        <f t="shared" si="143"/>
        <v>2013</v>
      </c>
    </row>
    <row r="2204" spans="1:18" ht="28.8" hidden="1" x14ac:dyDescent="0.55000000000000004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140"/>
        <v>41184.849166666667</v>
      </c>
      <c r="P2204" t="str">
        <f t="shared" si="141"/>
        <v>music</v>
      </c>
      <c r="Q2204" t="str">
        <f t="shared" si="142"/>
        <v>electronic music</v>
      </c>
      <c r="R2204">
        <f t="shared" si="143"/>
        <v>2012</v>
      </c>
    </row>
    <row r="2205" spans="1:18" ht="43.2" hidden="1" x14ac:dyDescent="0.55000000000000004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140"/>
        <v>42241.85974537037</v>
      </c>
      <c r="P2205" t="str">
        <f t="shared" si="141"/>
        <v>music</v>
      </c>
      <c r="Q2205" t="str">
        <f t="shared" si="142"/>
        <v>electronic music</v>
      </c>
      <c r="R2205">
        <f t="shared" si="143"/>
        <v>2015</v>
      </c>
    </row>
    <row r="2206" spans="1:18" ht="43.2" hidden="1" x14ac:dyDescent="0.55000000000000004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140"/>
        <v>41312.311562499999</v>
      </c>
      <c r="P2206" t="str">
        <f t="shared" si="141"/>
        <v>music</v>
      </c>
      <c r="Q2206" t="str">
        <f t="shared" si="142"/>
        <v>electronic music</v>
      </c>
      <c r="R2206">
        <f t="shared" si="143"/>
        <v>2013</v>
      </c>
    </row>
    <row r="2207" spans="1:18" ht="43.2" hidden="1" x14ac:dyDescent="0.55000000000000004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140"/>
        <v>41031.82163194444</v>
      </c>
      <c r="P2207" t="str">
        <f t="shared" si="141"/>
        <v>music</v>
      </c>
      <c r="Q2207" t="str">
        <f t="shared" si="142"/>
        <v>electronic music</v>
      </c>
      <c r="R2207">
        <f t="shared" si="143"/>
        <v>2012</v>
      </c>
    </row>
    <row r="2208" spans="1:18" ht="43.2" hidden="1" x14ac:dyDescent="0.55000000000000004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140"/>
        <v>40997.257222222222</v>
      </c>
      <c r="P2208" t="str">
        <f t="shared" si="141"/>
        <v>music</v>
      </c>
      <c r="Q2208" t="str">
        <f t="shared" si="142"/>
        <v>electronic music</v>
      </c>
      <c r="R2208">
        <f t="shared" si="143"/>
        <v>2012</v>
      </c>
    </row>
    <row r="2209" spans="1:18" ht="43.2" hidden="1" x14ac:dyDescent="0.55000000000000004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140"/>
        <v>41564.194131944445</v>
      </c>
      <c r="P2209" t="str">
        <f t="shared" si="141"/>
        <v>music</v>
      </c>
      <c r="Q2209" t="str">
        <f t="shared" si="142"/>
        <v>electronic music</v>
      </c>
      <c r="R2209">
        <f t="shared" si="143"/>
        <v>2013</v>
      </c>
    </row>
    <row r="2210" spans="1:18" ht="43.2" hidden="1" x14ac:dyDescent="0.55000000000000004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140"/>
        <v>40946.882245370369</v>
      </c>
      <c r="P2210" t="str">
        <f t="shared" si="141"/>
        <v>music</v>
      </c>
      <c r="Q2210" t="str">
        <f t="shared" si="142"/>
        <v>electronic music</v>
      </c>
      <c r="R2210">
        <f t="shared" si="143"/>
        <v>2012</v>
      </c>
    </row>
    <row r="2211" spans="1:18" ht="28.8" hidden="1" x14ac:dyDescent="0.55000000000000004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140"/>
        <v>41732.479675925926</v>
      </c>
      <c r="P2211" t="str">
        <f t="shared" si="141"/>
        <v>music</v>
      </c>
      <c r="Q2211" t="str">
        <f t="shared" si="142"/>
        <v>electronic music</v>
      </c>
      <c r="R2211">
        <f t="shared" si="143"/>
        <v>2014</v>
      </c>
    </row>
    <row r="2212" spans="1:18" ht="43.2" hidden="1" x14ac:dyDescent="0.55000000000000004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140"/>
        <v>40956.066087962965</v>
      </c>
      <c r="P2212" t="str">
        <f t="shared" si="141"/>
        <v>music</v>
      </c>
      <c r="Q2212" t="str">
        <f t="shared" si="142"/>
        <v>electronic music</v>
      </c>
      <c r="R2212">
        <f t="shared" si="143"/>
        <v>2012</v>
      </c>
    </row>
    <row r="2213" spans="1:18" ht="43.2" hidden="1" x14ac:dyDescent="0.55000000000000004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140"/>
        <v>41716.785011574073</v>
      </c>
      <c r="P2213" t="str">
        <f t="shared" si="141"/>
        <v>music</v>
      </c>
      <c r="Q2213" t="str">
        <f t="shared" si="142"/>
        <v>electronic music</v>
      </c>
      <c r="R2213">
        <f t="shared" si="143"/>
        <v>2014</v>
      </c>
    </row>
    <row r="2214" spans="1:18" ht="43.2" hidden="1" x14ac:dyDescent="0.55000000000000004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140"/>
        <v>41548.747418981482</v>
      </c>
      <c r="P2214" t="str">
        <f t="shared" si="141"/>
        <v>music</v>
      </c>
      <c r="Q2214" t="str">
        <f t="shared" si="142"/>
        <v>electronic music</v>
      </c>
      <c r="R2214">
        <f t="shared" si="143"/>
        <v>2013</v>
      </c>
    </row>
    <row r="2215" spans="1:18" ht="57.6" hidden="1" x14ac:dyDescent="0.55000000000000004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140"/>
        <v>42109.826145833329</v>
      </c>
      <c r="P2215" t="str">
        <f t="shared" si="141"/>
        <v>music</v>
      </c>
      <c r="Q2215" t="str">
        <f t="shared" si="142"/>
        <v>electronic music</v>
      </c>
      <c r="R2215">
        <f t="shared" si="143"/>
        <v>2015</v>
      </c>
    </row>
    <row r="2216" spans="1:18" ht="43.2" hidden="1" x14ac:dyDescent="0.55000000000000004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140"/>
        <v>41646.792222222226</v>
      </c>
      <c r="P2216" t="str">
        <f t="shared" si="141"/>
        <v>music</v>
      </c>
      <c r="Q2216" t="str">
        <f t="shared" si="142"/>
        <v>electronic music</v>
      </c>
      <c r="R2216">
        <f t="shared" si="143"/>
        <v>2014</v>
      </c>
    </row>
    <row r="2217" spans="1:18" ht="28.8" hidden="1" x14ac:dyDescent="0.55000000000000004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140"/>
        <v>40958.717268518521</v>
      </c>
      <c r="P2217" t="str">
        <f t="shared" si="141"/>
        <v>music</v>
      </c>
      <c r="Q2217" t="str">
        <f t="shared" si="142"/>
        <v>electronic music</v>
      </c>
      <c r="R2217">
        <f t="shared" si="143"/>
        <v>2012</v>
      </c>
    </row>
    <row r="2218" spans="1:18" ht="43.2" hidden="1" x14ac:dyDescent="0.55000000000000004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140"/>
        <v>42194.751678240747</v>
      </c>
      <c r="P2218" t="str">
        <f t="shared" si="141"/>
        <v>music</v>
      </c>
      <c r="Q2218" t="str">
        <f t="shared" si="142"/>
        <v>electronic music</v>
      </c>
      <c r="R2218">
        <f t="shared" si="143"/>
        <v>2015</v>
      </c>
    </row>
    <row r="2219" spans="1:18" ht="43.2" hidden="1" x14ac:dyDescent="0.55000000000000004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140"/>
        <v>42299.776770833334</v>
      </c>
      <c r="P2219" t="str">
        <f t="shared" si="141"/>
        <v>music</v>
      </c>
      <c r="Q2219" t="str">
        <f t="shared" si="142"/>
        <v>electronic music</v>
      </c>
      <c r="R2219">
        <f t="shared" si="143"/>
        <v>2015</v>
      </c>
    </row>
    <row r="2220" spans="1:18" ht="43.2" hidden="1" x14ac:dyDescent="0.55000000000000004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140"/>
        <v>41127.812303240738</v>
      </c>
      <c r="P2220" t="str">
        <f t="shared" si="141"/>
        <v>music</v>
      </c>
      <c r="Q2220" t="str">
        <f t="shared" si="142"/>
        <v>electronic music</v>
      </c>
      <c r="R2220">
        <f t="shared" si="143"/>
        <v>2012</v>
      </c>
    </row>
    <row r="2221" spans="1:18" ht="43.2" hidden="1" x14ac:dyDescent="0.55000000000000004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140"/>
        <v>42205.718888888892</v>
      </c>
      <c r="P2221" t="str">
        <f t="shared" si="141"/>
        <v>music</v>
      </c>
      <c r="Q2221" t="str">
        <f t="shared" si="142"/>
        <v>electronic music</v>
      </c>
      <c r="R2221">
        <f t="shared" si="143"/>
        <v>2015</v>
      </c>
    </row>
    <row r="2222" spans="1:18" ht="43.2" hidden="1" x14ac:dyDescent="0.55000000000000004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140"/>
        <v>41452.060601851852</v>
      </c>
      <c r="P2222" t="str">
        <f t="shared" si="141"/>
        <v>music</v>
      </c>
      <c r="Q2222" t="str">
        <f t="shared" si="142"/>
        <v>electronic music</v>
      </c>
      <c r="R2222">
        <f t="shared" si="143"/>
        <v>2013</v>
      </c>
    </row>
    <row r="2223" spans="1:18" ht="43.2" hidden="1" x14ac:dyDescent="0.55000000000000004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140"/>
        <v>42452.666770833333</v>
      </c>
      <c r="P2223" t="str">
        <f t="shared" si="141"/>
        <v>games</v>
      </c>
      <c r="Q2223" t="str">
        <f t="shared" si="142"/>
        <v>tabletop games</v>
      </c>
      <c r="R2223">
        <f t="shared" si="143"/>
        <v>2016</v>
      </c>
    </row>
    <row r="2224" spans="1:18" ht="43.2" hidden="1" x14ac:dyDescent="0.55000000000000004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140"/>
        <v>40906.787581018521</v>
      </c>
      <c r="P2224" t="str">
        <f t="shared" si="141"/>
        <v>games</v>
      </c>
      <c r="Q2224" t="str">
        <f t="shared" si="142"/>
        <v>tabletop games</v>
      </c>
      <c r="R2224">
        <f t="shared" si="143"/>
        <v>2011</v>
      </c>
    </row>
    <row r="2225" spans="1:18" ht="43.2" hidden="1" x14ac:dyDescent="0.55000000000000004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140"/>
        <v>42152.640833333338</v>
      </c>
      <c r="P2225" t="str">
        <f t="shared" si="141"/>
        <v>games</v>
      </c>
      <c r="Q2225" t="str">
        <f t="shared" si="142"/>
        <v>tabletop games</v>
      </c>
      <c r="R2225">
        <f t="shared" si="143"/>
        <v>2015</v>
      </c>
    </row>
    <row r="2226" spans="1:18" ht="43.2" hidden="1" x14ac:dyDescent="0.55000000000000004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140"/>
        <v>42644.667534722219</v>
      </c>
      <c r="P2226" t="str">
        <f t="shared" si="141"/>
        <v>games</v>
      </c>
      <c r="Q2226" t="str">
        <f t="shared" si="142"/>
        <v>tabletop games</v>
      </c>
      <c r="R2226">
        <f t="shared" si="143"/>
        <v>2016</v>
      </c>
    </row>
    <row r="2227" spans="1:18" ht="43.2" hidden="1" x14ac:dyDescent="0.55000000000000004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140"/>
        <v>41873.79184027778</v>
      </c>
      <c r="P2227" t="str">
        <f t="shared" si="141"/>
        <v>games</v>
      </c>
      <c r="Q2227" t="str">
        <f t="shared" si="142"/>
        <v>tabletop games</v>
      </c>
      <c r="R2227">
        <f t="shared" si="143"/>
        <v>2014</v>
      </c>
    </row>
    <row r="2228" spans="1:18" ht="43.2" hidden="1" x14ac:dyDescent="0.55000000000000004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140"/>
        <v>42381.79886574074</v>
      </c>
      <c r="P2228" t="str">
        <f t="shared" si="141"/>
        <v>games</v>
      </c>
      <c r="Q2228" t="str">
        <f t="shared" si="142"/>
        <v>tabletop games</v>
      </c>
      <c r="R2228">
        <f t="shared" si="143"/>
        <v>2016</v>
      </c>
    </row>
    <row r="2229" spans="1:18" ht="43.2" hidden="1" x14ac:dyDescent="0.55000000000000004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140"/>
        <v>41561.807349537034</v>
      </c>
      <c r="P2229" t="str">
        <f t="shared" si="141"/>
        <v>games</v>
      </c>
      <c r="Q2229" t="str">
        <f t="shared" si="142"/>
        <v>tabletop games</v>
      </c>
      <c r="R2229">
        <f t="shared" si="143"/>
        <v>2013</v>
      </c>
    </row>
    <row r="2230" spans="1:18" ht="43.2" hidden="1" x14ac:dyDescent="0.55000000000000004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140"/>
        <v>42202.278194444443</v>
      </c>
      <c r="P2230" t="str">
        <f t="shared" si="141"/>
        <v>games</v>
      </c>
      <c r="Q2230" t="str">
        <f t="shared" si="142"/>
        <v>tabletop games</v>
      </c>
      <c r="R2230">
        <f t="shared" si="143"/>
        <v>2015</v>
      </c>
    </row>
    <row r="2231" spans="1:18" ht="43.2" hidden="1" x14ac:dyDescent="0.55000000000000004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140"/>
        <v>41484.664247685185</v>
      </c>
      <c r="P2231" t="str">
        <f t="shared" si="141"/>
        <v>games</v>
      </c>
      <c r="Q2231" t="str">
        <f t="shared" si="142"/>
        <v>tabletop games</v>
      </c>
      <c r="R2231">
        <f t="shared" si="143"/>
        <v>2013</v>
      </c>
    </row>
    <row r="2232" spans="1:18" ht="43.2" hidden="1" x14ac:dyDescent="0.55000000000000004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140"/>
        <v>41724.881099537037</v>
      </c>
      <c r="P2232" t="str">
        <f t="shared" si="141"/>
        <v>games</v>
      </c>
      <c r="Q2232" t="str">
        <f t="shared" si="142"/>
        <v>tabletop games</v>
      </c>
      <c r="R2232">
        <f t="shared" si="143"/>
        <v>2014</v>
      </c>
    </row>
    <row r="2233" spans="1:18" ht="43.2" hidden="1" x14ac:dyDescent="0.55000000000000004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140"/>
        <v>41423.910891203705</v>
      </c>
      <c r="P2233" t="str">
        <f t="shared" si="141"/>
        <v>games</v>
      </c>
      <c r="Q2233" t="str">
        <f t="shared" si="142"/>
        <v>tabletop games</v>
      </c>
      <c r="R2233">
        <f t="shared" si="143"/>
        <v>2013</v>
      </c>
    </row>
    <row r="2234" spans="1:18" ht="43.2" hidden="1" x14ac:dyDescent="0.55000000000000004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140"/>
        <v>41806.794074074074</v>
      </c>
      <c r="P2234" t="str">
        <f t="shared" si="141"/>
        <v>games</v>
      </c>
      <c r="Q2234" t="str">
        <f t="shared" si="142"/>
        <v>tabletop games</v>
      </c>
      <c r="R2234">
        <f t="shared" si="143"/>
        <v>2014</v>
      </c>
    </row>
    <row r="2235" spans="1:18" ht="43.2" hidden="1" x14ac:dyDescent="0.55000000000000004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140"/>
        <v>42331.378923611104</v>
      </c>
      <c r="P2235" t="str">
        <f t="shared" si="141"/>
        <v>games</v>
      </c>
      <c r="Q2235" t="str">
        <f t="shared" si="142"/>
        <v>tabletop games</v>
      </c>
      <c r="R2235">
        <f t="shared" si="143"/>
        <v>2015</v>
      </c>
    </row>
    <row r="2236" spans="1:18" ht="43.2" hidden="1" x14ac:dyDescent="0.55000000000000004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140"/>
        <v>42710.824618055558</v>
      </c>
      <c r="P2236" t="str">
        <f t="shared" si="141"/>
        <v>games</v>
      </c>
      <c r="Q2236" t="str">
        <f t="shared" si="142"/>
        <v>tabletop games</v>
      </c>
      <c r="R2236">
        <f t="shared" si="143"/>
        <v>2016</v>
      </c>
    </row>
    <row r="2237" spans="1:18" ht="28.8" hidden="1" x14ac:dyDescent="0.55000000000000004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140"/>
        <v>42062.022118055553</v>
      </c>
      <c r="P2237" t="str">
        <f t="shared" si="141"/>
        <v>games</v>
      </c>
      <c r="Q2237" t="str">
        <f t="shared" si="142"/>
        <v>tabletop games</v>
      </c>
      <c r="R2237">
        <f t="shared" si="143"/>
        <v>2015</v>
      </c>
    </row>
    <row r="2238" spans="1:18" ht="43.2" hidden="1" x14ac:dyDescent="0.55000000000000004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140"/>
        <v>42371.617164351846</v>
      </c>
      <c r="P2238" t="str">
        <f t="shared" si="141"/>
        <v>games</v>
      </c>
      <c r="Q2238" t="str">
        <f t="shared" si="142"/>
        <v>tabletop games</v>
      </c>
      <c r="R2238">
        <f t="shared" si="143"/>
        <v>2016</v>
      </c>
    </row>
    <row r="2239" spans="1:18" ht="43.2" hidden="1" x14ac:dyDescent="0.55000000000000004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140"/>
        <v>41915.003275462965</v>
      </c>
      <c r="P2239" t="str">
        <f t="shared" si="141"/>
        <v>games</v>
      </c>
      <c r="Q2239" t="str">
        <f t="shared" si="142"/>
        <v>tabletop games</v>
      </c>
      <c r="R2239">
        <f t="shared" si="143"/>
        <v>2014</v>
      </c>
    </row>
    <row r="2240" spans="1:18" ht="28.8" hidden="1" x14ac:dyDescent="0.55000000000000004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140"/>
        <v>42774.621712962966</v>
      </c>
      <c r="P2240" t="str">
        <f t="shared" si="141"/>
        <v>games</v>
      </c>
      <c r="Q2240" t="str">
        <f t="shared" si="142"/>
        <v>tabletop games</v>
      </c>
      <c r="R2240">
        <f t="shared" si="143"/>
        <v>2017</v>
      </c>
    </row>
    <row r="2241" spans="1:18" ht="28.8" hidden="1" x14ac:dyDescent="0.55000000000000004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140"/>
        <v>41572.958495370374</v>
      </c>
      <c r="P2241" t="str">
        <f t="shared" si="141"/>
        <v>games</v>
      </c>
      <c r="Q2241" t="str">
        <f t="shared" si="142"/>
        <v>tabletop games</v>
      </c>
      <c r="R2241">
        <f t="shared" si="143"/>
        <v>2013</v>
      </c>
    </row>
    <row r="2242" spans="1:18" ht="43.2" hidden="1" x14ac:dyDescent="0.55000000000000004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si="140"/>
        <v>42452.825740740736</v>
      </c>
      <c r="P2242" t="str">
        <f t="shared" si="141"/>
        <v>games</v>
      </c>
      <c r="Q2242" t="str">
        <f t="shared" si="142"/>
        <v>tabletop games</v>
      </c>
      <c r="R2242">
        <f t="shared" si="143"/>
        <v>2016</v>
      </c>
    </row>
    <row r="2243" spans="1:18" ht="43.2" hidden="1" x14ac:dyDescent="0.55000000000000004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si="140"/>
        <v>42766.827546296292</v>
      </c>
      <c r="P2243" t="str">
        <f t="shared" si="141"/>
        <v>games</v>
      </c>
      <c r="Q2243" t="str">
        <f t="shared" si="142"/>
        <v>tabletop games</v>
      </c>
      <c r="R2243">
        <f t="shared" si="143"/>
        <v>2017</v>
      </c>
    </row>
    <row r="2244" spans="1:18" ht="28.8" hidden="1" x14ac:dyDescent="0.55000000000000004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140"/>
        <v>41569.575613425928</v>
      </c>
      <c r="P2244" t="str">
        <f t="shared" si="141"/>
        <v>games</v>
      </c>
      <c r="Q2244" t="str">
        <f t="shared" si="142"/>
        <v>tabletop games</v>
      </c>
      <c r="R2244">
        <f t="shared" si="143"/>
        <v>2013</v>
      </c>
    </row>
    <row r="2245" spans="1:18" ht="43.2" hidden="1" x14ac:dyDescent="0.55000000000000004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140"/>
        <v>42800.751041666663</v>
      </c>
      <c r="P2245" t="str">
        <f t="shared" si="141"/>
        <v>games</v>
      </c>
      <c r="Q2245" t="str">
        <f t="shared" si="142"/>
        <v>tabletop games</v>
      </c>
      <c r="R2245">
        <f t="shared" si="143"/>
        <v>2017</v>
      </c>
    </row>
    <row r="2246" spans="1:18" ht="43.2" hidden="1" x14ac:dyDescent="0.55000000000000004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140"/>
        <v>42647.818819444445</v>
      </c>
      <c r="P2246" t="str">
        <f t="shared" si="141"/>
        <v>games</v>
      </c>
      <c r="Q2246" t="str">
        <f t="shared" si="142"/>
        <v>tabletop games</v>
      </c>
      <c r="R2246">
        <f t="shared" si="143"/>
        <v>2016</v>
      </c>
    </row>
    <row r="2247" spans="1:18" ht="43.2" hidden="1" x14ac:dyDescent="0.55000000000000004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140"/>
        <v>41660.708530092597</v>
      </c>
      <c r="P2247" t="str">
        <f t="shared" si="141"/>
        <v>games</v>
      </c>
      <c r="Q2247" t="str">
        <f t="shared" si="142"/>
        <v>tabletop games</v>
      </c>
      <c r="R2247">
        <f t="shared" si="143"/>
        <v>2014</v>
      </c>
    </row>
    <row r="2248" spans="1:18" ht="43.2" hidden="1" x14ac:dyDescent="0.55000000000000004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140"/>
        <v>42221.79178240741</v>
      </c>
      <c r="P2248" t="str">
        <f t="shared" si="141"/>
        <v>games</v>
      </c>
      <c r="Q2248" t="str">
        <f t="shared" si="142"/>
        <v>tabletop games</v>
      </c>
      <c r="R2248">
        <f t="shared" si="143"/>
        <v>2015</v>
      </c>
    </row>
    <row r="2249" spans="1:18" ht="28.8" hidden="1" x14ac:dyDescent="0.55000000000000004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140"/>
        <v>42200.666261574079</v>
      </c>
      <c r="P2249" t="str">
        <f t="shared" si="141"/>
        <v>games</v>
      </c>
      <c r="Q2249" t="str">
        <f t="shared" si="142"/>
        <v>tabletop games</v>
      </c>
      <c r="R2249">
        <f t="shared" si="143"/>
        <v>2015</v>
      </c>
    </row>
    <row r="2250" spans="1:18" ht="43.2" hidden="1" x14ac:dyDescent="0.55000000000000004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ref="O2250:O2313" si="144">(((J2250/60)/60)/24)+DATE(1970,1,1)</f>
        <v>42688.875902777778</v>
      </c>
      <c r="P2250" t="str">
        <f t="shared" ref="P2250:P2313" si="145">LEFT(N2250,SEARCH("/",N2250)-1)</f>
        <v>games</v>
      </c>
      <c r="Q2250" t="str">
        <f t="shared" ref="Q2250:Q2313" si="146">RIGHT(N2250,LEN(N2250)-SEARCH("/",N2250))</f>
        <v>tabletop games</v>
      </c>
      <c r="R2250">
        <f t="shared" ref="R2250:R2313" si="147">YEAR(O2250)</f>
        <v>2016</v>
      </c>
    </row>
    <row r="2251" spans="1:18" ht="43.2" hidden="1" x14ac:dyDescent="0.55000000000000004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144"/>
        <v>41336.703298611108</v>
      </c>
      <c r="P2251" t="str">
        <f t="shared" si="145"/>
        <v>games</v>
      </c>
      <c r="Q2251" t="str">
        <f t="shared" si="146"/>
        <v>tabletop games</v>
      </c>
      <c r="R2251">
        <f t="shared" si="147"/>
        <v>2013</v>
      </c>
    </row>
    <row r="2252" spans="1:18" ht="43.2" hidden="1" x14ac:dyDescent="0.55000000000000004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144"/>
        <v>42677.005474537036</v>
      </c>
      <c r="P2252" t="str">
        <f t="shared" si="145"/>
        <v>games</v>
      </c>
      <c r="Q2252" t="str">
        <f t="shared" si="146"/>
        <v>tabletop games</v>
      </c>
      <c r="R2252">
        <f t="shared" si="147"/>
        <v>2016</v>
      </c>
    </row>
    <row r="2253" spans="1:18" ht="43.2" hidden="1" x14ac:dyDescent="0.55000000000000004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144"/>
        <v>41846.34579861111</v>
      </c>
      <c r="P2253" t="str">
        <f t="shared" si="145"/>
        <v>games</v>
      </c>
      <c r="Q2253" t="str">
        <f t="shared" si="146"/>
        <v>tabletop games</v>
      </c>
      <c r="R2253">
        <f t="shared" si="147"/>
        <v>2014</v>
      </c>
    </row>
    <row r="2254" spans="1:18" ht="43.2" hidden="1" x14ac:dyDescent="0.55000000000000004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144"/>
        <v>42573.327986111108</v>
      </c>
      <c r="P2254" t="str">
        <f t="shared" si="145"/>
        <v>games</v>
      </c>
      <c r="Q2254" t="str">
        <f t="shared" si="146"/>
        <v>tabletop games</v>
      </c>
      <c r="R2254">
        <f t="shared" si="147"/>
        <v>2016</v>
      </c>
    </row>
    <row r="2255" spans="1:18" ht="43.2" hidden="1" x14ac:dyDescent="0.55000000000000004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144"/>
        <v>42296.631331018521</v>
      </c>
      <c r="P2255" t="str">
        <f t="shared" si="145"/>
        <v>games</v>
      </c>
      <c r="Q2255" t="str">
        <f t="shared" si="146"/>
        <v>tabletop games</v>
      </c>
      <c r="R2255">
        <f t="shared" si="147"/>
        <v>2015</v>
      </c>
    </row>
    <row r="2256" spans="1:18" ht="28.8" hidden="1" x14ac:dyDescent="0.55000000000000004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144"/>
        <v>42752.647777777776</v>
      </c>
      <c r="P2256" t="str">
        <f t="shared" si="145"/>
        <v>games</v>
      </c>
      <c r="Q2256" t="str">
        <f t="shared" si="146"/>
        <v>tabletop games</v>
      </c>
      <c r="R2256">
        <f t="shared" si="147"/>
        <v>2017</v>
      </c>
    </row>
    <row r="2257" spans="1:18" ht="28.8" hidden="1" x14ac:dyDescent="0.55000000000000004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144"/>
        <v>42467.951979166668</v>
      </c>
      <c r="P2257" t="str">
        <f t="shared" si="145"/>
        <v>games</v>
      </c>
      <c r="Q2257" t="str">
        <f t="shared" si="146"/>
        <v>tabletop games</v>
      </c>
      <c r="R2257">
        <f t="shared" si="147"/>
        <v>2016</v>
      </c>
    </row>
    <row r="2258" spans="1:18" ht="43.2" hidden="1" x14ac:dyDescent="0.55000000000000004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144"/>
        <v>42682.451921296291</v>
      </c>
      <c r="P2258" t="str">
        <f t="shared" si="145"/>
        <v>games</v>
      </c>
      <c r="Q2258" t="str">
        <f t="shared" si="146"/>
        <v>tabletop games</v>
      </c>
      <c r="R2258">
        <f t="shared" si="147"/>
        <v>2016</v>
      </c>
    </row>
    <row r="2259" spans="1:18" ht="43.2" hidden="1" x14ac:dyDescent="0.55000000000000004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144"/>
        <v>42505.936678240745</v>
      </c>
      <c r="P2259" t="str">
        <f t="shared" si="145"/>
        <v>games</v>
      </c>
      <c r="Q2259" t="str">
        <f t="shared" si="146"/>
        <v>tabletop games</v>
      </c>
      <c r="R2259">
        <f t="shared" si="147"/>
        <v>2016</v>
      </c>
    </row>
    <row r="2260" spans="1:18" ht="28.8" hidden="1" x14ac:dyDescent="0.55000000000000004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144"/>
        <v>42136.75100694444</v>
      </c>
      <c r="P2260" t="str">
        <f t="shared" si="145"/>
        <v>games</v>
      </c>
      <c r="Q2260" t="str">
        <f t="shared" si="146"/>
        <v>tabletop games</v>
      </c>
      <c r="R2260">
        <f t="shared" si="147"/>
        <v>2015</v>
      </c>
    </row>
    <row r="2261" spans="1:18" ht="43.2" hidden="1" x14ac:dyDescent="0.55000000000000004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144"/>
        <v>42702.804814814815</v>
      </c>
      <c r="P2261" t="str">
        <f t="shared" si="145"/>
        <v>games</v>
      </c>
      <c r="Q2261" t="str">
        <f t="shared" si="146"/>
        <v>tabletop games</v>
      </c>
      <c r="R2261">
        <f t="shared" si="147"/>
        <v>2016</v>
      </c>
    </row>
    <row r="2262" spans="1:18" ht="43.2" hidden="1" x14ac:dyDescent="0.55000000000000004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144"/>
        <v>41695.016782407409</v>
      </c>
      <c r="P2262" t="str">
        <f t="shared" si="145"/>
        <v>games</v>
      </c>
      <c r="Q2262" t="str">
        <f t="shared" si="146"/>
        <v>tabletop games</v>
      </c>
      <c r="R2262">
        <f t="shared" si="147"/>
        <v>2014</v>
      </c>
    </row>
    <row r="2263" spans="1:18" ht="43.2" hidden="1" x14ac:dyDescent="0.55000000000000004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144"/>
        <v>42759.724768518514</v>
      </c>
      <c r="P2263" t="str">
        <f t="shared" si="145"/>
        <v>games</v>
      </c>
      <c r="Q2263" t="str">
        <f t="shared" si="146"/>
        <v>tabletop games</v>
      </c>
      <c r="R2263">
        <f t="shared" si="147"/>
        <v>2017</v>
      </c>
    </row>
    <row r="2264" spans="1:18" ht="28.8" hidden="1" x14ac:dyDescent="0.55000000000000004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144"/>
        <v>41926.585162037038</v>
      </c>
      <c r="P2264" t="str">
        <f t="shared" si="145"/>
        <v>games</v>
      </c>
      <c r="Q2264" t="str">
        <f t="shared" si="146"/>
        <v>tabletop games</v>
      </c>
      <c r="R2264">
        <f t="shared" si="147"/>
        <v>2014</v>
      </c>
    </row>
    <row r="2265" spans="1:18" ht="43.2" hidden="1" x14ac:dyDescent="0.55000000000000004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144"/>
        <v>42014.832326388889</v>
      </c>
      <c r="P2265" t="str">
        <f t="shared" si="145"/>
        <v>games</v>
      </c>
      <c r="Q2265" t="str">
        <f t="shared" si="146"/>
        <v>tabletop games</v>
      </c>
      <c r="R2265">
        <f t="shared" si="147"/>
        <v>2015</v>
      </c>
    </row>
    <row r="2266" spans="1:18" ht="43.2" hidden="1" x14ac:dyDescent="0.55000000000000004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144"/>
        <v>42496.582337962958</v>
      </c>
      <c r="P2266" t="str">
        <f t="shared" si="145"/>
        <v>games</v>
      </c>
      <c r="Q2266" t="str">
        <f t="shared" si="146"/>
        <v>tabletop games</v>
      </c>
      <c r="R2266">
        <f t="shared" si="147"/>
        <v>2016</v>
      </c>
    </row>
    <row r="2267" spans="1:18" ht="43.2" hidden="1" x14ac:dyDescent="0.55000000000000004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144"/>
        <v>42689.853090277778</v>
      </c>
      <c r="P2267" t="str">
        <f t="shared" si="145"/>
        <v>games</v>
      </c>
      <c r="Q2267" t="str">
        <f t="shared" si="146"/>
        <v>tabletop games</v>
      </c>
      <c r="R2267">
        <f t="shared" si="147"/>
        <v>2016</v>
      </c>
    </row>
    <row r="2268" spans="1:18" ht="43.2" hidden="1" x14ac:dyDescent="0.55000000000000004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144"/>
        <v>42469.874907407408</v>
      </c>
      <c r="P2268" t="str">
        <f t="shared" si="145"/>
        <v>games</v>
      </c>
      <c r="Q2268" t="str">
        <f t="shared" si="146"/>
        <v>tabletop games</v>
      </c>
      <c r="R2268">
        <f t="shared" si="147"/>
        <v>2016</v>
      </c>
    </row>
    <row r="2269" spans="1:18" ht="43.2" hidden="1" x14ac:dyDescent="0.55000000000000004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144"/>
        <v>41968.829826388886</v>
      </c>
      <c r="P2269" t="str">
        <f t="shared" si="145"/>
        <v>games</v>
      </c>
      <c r="Q2269" t="str">
        <f t="shared" si="146"/>
        <v>tabletop games</v>
      </c>
      <c r="R2269">
        <f t="shared" si="147"/>
        <v>2014</v>
      </c>
    </row>
    <row r="2270" spans="1:18" ht="43.2" hidden="1" x14ac:dyDescent="0.55000000000000004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144"/>
        <v>42776.082349537035</v>
      </c>
      <c r="P2270" t="str">
        <f t="shared" si="145"/>
        <v>games</v>
      </c>
      <c r="Q2270" t="str">
        <f t="shared" si="146"/>
        <v>tabletop games</v>
      </c>
      <c r="R2270">
        <f t="shared" si="147"/>
        <v>2017</v>
      </c>
    </row>
    <row r="2271" spans="1:18" ht="43.2" hidden="1" x14ac:dyDescent="0.55000000000000004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144"/>
        <v>42776.704432870371</v>
      </c>
      <c r="P2271" t="str">
        <f t="shared" si="145"/>
        <v>games</v>
      </c>
      <c r="Q2271" t="str">
        <f t="shared" si="146"/>
        <v>tabletop games</v>
      </c>
      <c r="R2271">
        <f t="shared" si="147"/>
        <v>2017</v>
      </c>
    </row>
    <row r="2272" spans="1:18" ht="43.2" hidden="1" x14ac:dyDescent="0.55000000000000004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144"/>
        <v>42725.869363425925</v>
      </c>
      <c r="P2272" t="str">
        <f t="shared" si="145"/>
        <v>games</v>
      </c>
      <c r="Q2272" t="str">
        <f t="shared" si="146"/>
        <v>tabletop games</v>
      </c>
      <c r="R2272">
        <f t="shared" si="147"/>
        <v>2016</v>
      </c>
    </row>
    <row r="2273" spans="1:18" ht="43.2" hidden="1" x14ac:dyDescent="0.55000000000000004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144"/>
        <v>42684.000046296293</v>
      </c>
      <c r="P2273" t="str">
        <f t="shared" si="145"/>
        <v>games</v>
      </c>
      <c r="Q2273" t="str">
        <f t="shared" si="146"/>
        <v>tabletop games</v>
      </c>
      <c r="R2273">
        <f t="shared" si="147"/>
        <v>2016</v>
      </c>
    </row>
    <row r="2274" spans="1:18" ht="43.2" hidden="1" x14ac:dyDescent="0.55000000000000004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144"/>
        <v>42315.699490740735</v>
      </c>
      <c r="P2274" t="str">
        <f t="shared" si="145"/>
        <v>games</v>
      </c>
      <c r="Q2274" t="str">
        <f t="shared" si="146"/>
        <v>tabletop games</v>
      </c>
      <c r="R2274">
        <f t="shared" si="147"/>
        <v>2015</v>
      </c>
    </row>
    <row r="2275" spans="1:18" ht="43.2" hidden="1" x14ac:dyDescent="0.55000000000000004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144"/>
        <v>42781.549097222218</v>
      </c>
      <c r="P2275" t="str">
        <f t="shared" si="145"/>
        <v>games</v>
      </c>
      <c r="Q2275" t="str">
        <f t="shared" si="146"/>
        <v>tabletop games</v>
      </c>
      <c r="R2275">
        <f t="shared" si="147"/>
        <v>2017</v>
      </c>
    </row>
    <row r="2276" spans="1:18" ht="57.6" hidden="1" x14ac:dyDescent="0.55000000000000004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144"/>
        <v>41663.500659722224</v>
      </c>
      <c r="P2276" t="str">
        <f t="shared" si="145"/>
        <v>games</v>
      </c>
      <c r="Q2276" t="str">
        <f t="shared" si="146"/>
        <v>tabletop games</v>
      </c>
      <c r="R2276">
        <f t="shared" si="147"/>
        <v>2014</v>
      </c>
    </row>
    <row r="2277" spans="1:18" ht="43.2" hidden="1" x14ac:dyDescent="0.55000000000000004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144"/>
        <v>41965.616655092599</v>
      </c>
      <c r="P2277" t="str">
        <f t="shared" si="145"/>
        <v>games</v>
      </c>
      <c r="Q2277" t="str">
        <f t="shared" si="146"/>
        <v>tabletop games</v>
      </c>
      <c r="R2277">
        <f t="shared" si="147"/>
        <v>2014</v>
      </c>
    </row>
    <row r="2278" spans="1:18" ht="43.2" hidden="1" x14ac:dyDescent="0.55000000000000004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144"/>
        <v>41614.651493055557</v>
      </c>
      <c r="P2278" t="str">
        <f t="shared" si="145"/>
        <v>games</v>
      </c>
      <c r="Q2278" t="str">
        <f t="shared" si="146"/>
        <v>tabletop games</v>
      </c>
      <c r="R2278">
        <f t="shared" si="147"/>
        <v>2013</v>
      </c>
    </row>
    <row r="2279" spans="1:18" ht="43.2" hidden="1" x14ac:dyDescent="0.55000000000000004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144"/>
        <v>40936.678506944445</v>
      </c>
      <c r="P2279" t="str">
        <f t="shared" si="145"/>
        <v>games</v>
      </c>
      <c r="Q2279" t="str">
        <f t="shared" si="146"/>
        <v>tabletop games</v>
      </c>
      <c r="R2279">
        <f t="shared" si="147"/>
        <v>2012</v>
      </c>
    </row>
    <row r="2280" spans="1:18" ht="28.8" hidden="1" x14ac:dyDescent="0.55000000000000004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144"/>
        <v>42338.709108796291</v>
      </c>
      <c r="P2280" t="str">
        <f t="shared" si="145"/>
        <v>games</v>
      </c>
      <c r="Q2280" t="str">
        <f t="shared" si="146"/>
        <v>tabletop games</v>
      </c>
      <c r="R2280">
        <f t="shared" si="147"/>
        <v>2015</v>
      </c>
    </row>
    <row r="2281" spans="1:18" ht="43.2" hidden="1" x14ac:dyDescent="0.55000000000000004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144"/>
        <v>42020.806701388887</v>
      </c>
      <c r="P2281" t="str">
        <f t="shared" si="145"/>
        <v>games</v>
      </c>
      <c r="Q2281" t="str">
        <f t="shared" si="146"/>
        <v>tabletop games</v>
      </c>
      <c r="R2281">
        <f t="shared" si="147"/>
        <v>2015</v>
      </c>
    </row>
    <row r="2282" spans="1:18" ht="57.6" hidden="1" x14ac:dyDescent="0.55000000000000004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144"/>
        <v>42234.624895833331</v>
      </c>
      <c r="P2282" t="str">
        <f t="shared" si="145"/>
        <v>games</v>
      </c>
      <c r="Q2282" t="str">
        <f t="shared" si="146"/>
        <v>tabletop games</v>
      </c>
      <c r="R2282">
        <f t="shared" si="147"/>
        <v>2015</v>
      </c>
    </row>
    <row r="2283" spans="1:18" ht="43.2" hidden="1" x14ac:dyDescent="0.55000000000000004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144"/>
        <v>40687.285844907405</v>
      </c>
      <c r="P2283" t="str">
        <f t="shared" si="145"/>
        <v>music</v>
      </c>
      <c r="Q2283" t="str">
        <f t="shared" si="146"/>
        <v>rock</v>
      </c>
      <c r="R2283">
        <f t="shared" si="147"/>
        <v>2011</v>
      </c>
    </row>
    <row r="2284" spans="1:18" ht="28.8" hidden="1" x14ac:dyDescent="0.55000000000000004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144"/>
        <v>42323.17460648148</v>
      </c>
      <c r="P2284" t="str">
        <f t="shared" si="145"/>
        <v>music</v>
      </c>
      <c r="Q2284" t="str">
        <f t="shared" si="146"/>
        <v>rock</v>
      </c>
      <c r="R2284">
        <f t="shared" si="147"/>
        <v>2015</v>
      </c>
    </row>
    <row r="2285" spans="1:18" ht="43.2" hidden="1" x14ac:dyDescent="0.55000000000000004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144"/>
        <v>40978.125046296293</v>
      </c>
      <c r="P2285" t="str">
        <f t="shared" si="145"/>
        <v>music</v>
      </c>
      <c r="Q2285" t="str">
        <f t="shared" si="146"/>
        <v>rock</v>
      </c>
      <c r="R2285">
        <f t="shared" si="147"/>
        <v>2012</v>
      </c>
    </row>
    <row r="2286" spans="1:18" ht="28.8" hidden="1" x14ac:dyDescent="0.55000000000000004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144"/>
        <v>40585.796817129631</v>
      </c>
      <c r="P2286" t="str">
        <f t="shared" si="145"/>
        <v>music</v>
      </c>
      <c r="Q2286" t="str">
        <f t="shared" si="146"/>
        <v>rock</v>
      </c>
      <c r="R2286">
        <f t="shared" si="147"/>
        <v>2011</v>
      </c>
    </row>
    <row r="2287" spans="1:18" ht="43.2" hidden="1" x14ac:dyDescent="0.55000000000000004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144"/>
        <v>41059.185682870368</v>
      </c>
      <c r="P2287" t="str">
        <f t="shared" si="145"/>
        <v>music</v>
      </c>
      <c r="Q2287" t="str">
        <f t="shared" si="146"/>
        <v>rock</v>
      </c>
      <c r="R2287">
        <f t="shared" si="147"/>
        <v>2012</v>
      </c>
    </row>
    <row r="2288" spans="1:18" ht="43.2" hidden="1" x14ac:dyDescent="0.55000000000000004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144"/>
        <v>41494.963587962964</v>
      </c>
      <c r="P2288" t="str">
        <f t="shared" si="145"/>
        <v>music</v>
      </c>
      <c r="Q2288" t="str">
        <f t="shared" si="146"/>
        <v>rock</v>
      </c>
      <c r="R2288">
        <f t="shared" si="147"/>
        <v>2013</v>
      </c>
    </row>
    <row r="2289" spans="1:18" ht="43.2" hidden="1" x14ac:dyDescent="0.55000000000000004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144"/>
        <v>41792.667361111111</v>
      </c>
      <c r="P2289" t="str">
        <f t="shared" si="145"/>
        <v>music</v>
      </c>
      <c r="Q2289" t="str">
        <f t="shared" si="146"/>
        <v>rock</v>
      </c>
      <c r="R2289">
        <f t="shared" si="147"/>
        <v>2014</v>
      </c>
    </row>
    <row r="2290" spans="1:18" ht="43.2" hidden="1" x14ac:dyDescent="0.55000000000000004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144"/>
        <v>41067.827418981484</v>
      </c>
      <c r="P2290" t="str">
        <f t="shared" si="145"/>
        <v>music</v>
      </c>
      <c r="Q2290" t="str">
        <f t="shared" si="146"/>
        <v>rock</v>
      </c>
      <c r="R2290">
        <f t="shared" si="147"/>
        <v>2012</v>
      </c>
    </row>
    <row r="2291" spans="1:18" ht="43.2" hidden="1" x14ac:dyDescent="0.55000000000000004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144"/>
        <v>41571.998379629629</v>
      </c>
      <c r="P2291" t="str">
        <f t="shared" si="145"/>
        <v>music</v>
      </c>
      <c r="Q2291" t="str">
        <f t="shared" si="146"/>
        <v>rock</v>
      </c>
      <c r="R2291">
        <f t="shared" si="147"/>
        <v>2013</v>
      </c>
    </row>
    <row r="2292" spans="1:18" ht="43.2" hidden="1" x14ac:dyDescent="0.55000000000000004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144"/>
        <v>40070.253819444442</v>
      </c>
      <c r="P2292" t="str">
        <f t="shared" si="145"/>
        <v>music</v>
      </c>
      <c r="Q2292" t="str">
        <f t="shared" si="146"/>
        <v>rock</v>
      </c>
      <c r="R2292">
        <f t="shared" si="147"/>
        <v>2009</v>
      </c>
    </row>
    <row r="2293" spans="1:18" ht="43.2" hidden="1" x14ac:dyDescent="0.55000000000000004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144"/>
        <v>40987.977060185185</v>
      </c>
      <c r="P2293" t="str">
        <f t="shared" si="145"/>
        <v>music</v>
      </c>
      <c r="Q2293" t="str">
        <f t="shared" si="146"/>
        <v>rock</v>
      </c>
      <c r="R2293">
        <f t="shared" si="147"/>
        <v>2012</v>
      </c>
    </row>
    <row r="2294" spans="1:18" ht="43.2" hidden="1" x14ac:dyDescent="0.55000000000000004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144"/>
        <v>40987.697638888887</v>
      </c>
      <c r="P2294" t="str">
        <f t="shared" si="145"/>
        <v>music</v>
      </c>
      <c r="Q2294" t="str">
        <f t="shared" si="146"/>
        <v>rock</v>
      </c>
      <c r="R2294">
        <f t="shared" si="147"/>
        <v>2012</v>
      </c>
    </row>
    <row r="2295" spans="1:18" ht="28.8" hidden="1" x14ac:dyDescent="0.55000000000000004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144"/>
        <v>41151.708321759259</v>
      </c>
      <c r="P2295" t="str">
        <f t="shared" si="145"/>
        <v>music</v>
      </c>
      <c r="Q2295" t="str">
        <f t="shared" si="146"/>
        <v>rock</v>
      </c>
      <c r="R2295">
        <f t="shared" si="147"/>
        <v>2012</v>
      </c>
    </row>
    <row r="2296" spans="1:18" ht="43.2" hidden="1" x14ac:dyDescent="0.55000000000000004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144"/>
        <v>41264.72314814815</v>
      </c>
      <c r="P2296" t="str">
        <f t="shared" si="145"/>
        <v>music</v>
      </c>
      <c r="Q2296" t="str">
        <f t="shared" si="146"/>
        <v>rock</v>
      </c>
      <c r="R2296">
        <f t="shared" si="147"/>
        <v>2012</v>
      </c>
    </row>
    <row r="2297" spans="1:18" ht="43.2" hidden="1" x14ac:dyDescent="0.55000000000000004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144"/>
        <v>41270.954351851848</v>
      </c>
      <c r="P2297" t="str">
        <f t="shared" si="145"/>
        <v>music</v>
      </c>
      <c r="Q2297" t="str">
        <f t="shared" si="146"/>
        <v>rock</v>
      </c>
      <c r="R2297">
        <f t="shared" si="147"/>
        <v>2012</v>
      </c>
    </row>
    <row r="2298" spans="1:18" ht="43.2" hidden="1" x14ac:dyDescent="0.55000000000000004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144"/>
        <v>40927.731782407405</v>
      </c>
      <c r="P2298" t="str">
        <f t="shared" si="145"/>
        <v>music</v>
      </c>
      <c r="Q2298" t="str">
        <f t="shared" si="146"/>
        <v>rock</v>
      </c>
      <c r="R2298">
        <f t="shared" si="147"/>
        <v>2012</v>
      </c>
    </row>
    <row r="2299" spans="1:18" ht="28.8" hidden="1" x14ac:dyDescent="0.55000000000000004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144"/>
        <v>40948.042233796295</v>
      </c>
      <c r="P2299" t="str">
        <f t="shared" si="145"/>
        <v>music</v>
      </c>
      <c r="Q2299" t="str">
        <f t="shared" si="146"/>
        <v>rock</v>
      </c>
      <c r="R2299">
        <f t="shared" si="147"/>
        <v>2012</v>
      </c>
    </row>
    <row r="2300" spans="1:18" ht="43.2" hidden="1" x14ac:dyDescent="0.55000000000000004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144"/>
        <v>41694.84065972222</v>
      </c>
      <c r="P2300" t="str">
        <f t="shared" si="145"/>
        <v>music</v>
      </c>
      <c r="Q2300" t="str">
        <f t="shared" si="146"/>
        <v>rock</v>
      </c>
      <c r="R2300">
        <f t="shared" si="147"/>
        <v>2014</v>
      </c>
    </row>
    <row r="2301" spans="1:18" ht="43.2" hidden="1" x14ac:dyDescent="0.55000000000000004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144"/>
        <v>40565.032511574071</v>
      </c>
      <c r="P2301" t="str">
        <f t="shared" si="145"/>
        <v>music</v>
      </c>
      <c r="Q2301" t="str">
        <f t="shared" si="146"/>
        <v>rock</v>
      </c>
      <c r="R2301">
        <f t="shared" si="147"/>
        <v>2011</v>
      </c>
    </row>
    <row r="2302" spans="1:18" ht="43.2" hidden="1" x14ac:dyDescent="0.55000000000000004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144"/>
        <v>41074.727037037039</v>
      </c>
      <c r="P2302" t="str">
        <f t="shared" si="145"/>
        <v>music</v>
      </c>
      <c r="Q2302" t="str">
        <f t="shared" si="146"/>
        <v>rock</v>
      </c>
      <c r="R2302">
        <f t="shared" si="147"/>
        <v>2012</v>
      </c>
    </row>
    <row r="2303" spans="1:18" ht="28.8" hidden="1" x14ac:dyDescent="0.55000000000000004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144"/>
        <v>41416.146944444445</v>
      </c>
      <c r="P2303" t="str">
        <f t="shared" si="145"/>
        <v>music</v>
      </c>
      <c r="Q2303" t="str">
        <f t="shared" si="146"/>
        <v>indie rock</v>
      </c>
      <c r="R2303">
        <f t="shared" si="147"/>
        <v>2013</v>
      </c>
    </row>
    <row r="2304" spans="1:18" ht="43.2" hidden="1" x14ac:dyDescent="0.55000000000000004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144"/>
        <v>41605.868449074071</v>
      </c>
      <c r="P2304" t="str">
        <f t="shared" si="145"/>
        <v>music</v>
      </c>
      <c r="Q2304" t="str">
        <f t="shared" si="146"/>
        <v>indie rock</v>
      </c>
      <c r="R2304">
        <f t="shared" si="147"/>
        <v>2013</v>
      </c>
    </row>
    <row r="2305" spans="1:18" ht="43.2" hidden="1" x14ac:dyDescent="0.55000000000000004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144"/>
        <v>40850.111064814817</v>
      </c>
      <c r="P2305" t="str">
        <f t="shared" si="145"/>
        <v>music</v>
      </c>
      <c r="Q2305" t="str">
        <f t="shared" si="146"/>
        <v>indie rock</v>
      </c>
      <c r="R2305">
        <f t="shared" si="147"/>
        <v>2011</v>
      </c>
    </row>
    <row r="2306" spans="1:18" ht="43.2" hidden="1" x14ac:dyDescent="0.55000000000000004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si="144"/>
        <v>40502.815868055557</v>
      </c>
      <c r="P2306" t="str">
        <f t="shared" si="145"/>
        <v>music</v>
      </c>
      <c r="Q2306" t="str">
        <f t="shared" si="146"/>
        <v>indie rock</v>
      </c>
      <c r="R2306">
        <f t="shared" si="147"/>
        <v>2010</v>
      </c>
    </row>
    <row r="2307" spans="1:18" ht="43.2" hidden="1" x14ac:dyDescent="0.55000000000000004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si="144"/>
        <v>41834.695277777777</v>
      </c>
      <c r="P2307" t="str">
        <f t="shared" si="145"/>
        <v>music</v>
      </c>
      <c r="Q2307" t="str">
        <f t="shared" si="146"/>
        <v>indie rock</v>
      </c>
      <c r="R2307">
        <f t="shared" si="147"/>
        <v>2014</v>
      </c>
    </row>
    <row r="2308" spans="1:18" ht="43.2" hidden="1" x14ac:dyDescent="0.55000000000000004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144"/>
        <v>40948.16815972222</v>
      </c>
      <c r="P2308" t="str">
        <f t="shared" si="145"/>
        <v>music</v>
      </c>
      <c r="Q2308" t="str">
        <f t="shared" si="146"/>
        <v>indie rock</v>
      </c>
      <c r="R2308">
        <f t="shared" si="147"/>
        <v>2012</v>
      </c>
    </row>
    <row r="2309" spans="1:18" ht="43.2" hidden="1" x14ac:dyDescent="0.55000000000000004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144"/>
        <v>41004.802465277775</v>
      </c>
      <c r="P2309" t="str">
        <f t="shared" si="145"/>
        <v>music</v>
      </c>
      <c r="Q2309" t="str">
        <f t="shared" si="146"/>
        <v>indie rock</v>
      </c>
      <c r="R2309">
        <f t="shared" si="147"/>
        <v>2012</v>
      </c>
    </row>
    <row r="2310" spans="1:18" ht="43.2" hidden="1" x14ac:dyDescent="0.55000000000000004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144"/>
        <v>41851.962916666671</v>
      </c>
      <c r="P2310" t="str">
        <f t="shared" si="145"/>
        <v>music</v>
      </c>
      <c r="Q2310" t="str">
        <f t="shared" si="146"/>
        <v>indie rock</v>
      </c>
      <c r="R2310">
        <f t="shared" si="147"/>
        <v>2014</v>
      </c>
    </row>
    <row r="2311" spans="1:18" ht="43.2" hidden="1" x14ac:dyDescent="0.55000000000000004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144"/>
        <v>41307.987696759257</v>
      </c>
      <c r="P2311" t="str">
        <f t="shared" si="145"/>
        <v>music</v>
      </c>
      <c r="Q2311" t="str">
        <f t="shared" si="146"/>
        <v>indie rock</v>
      </c>
      <c r="R2311">
        <f t="shared" si="147"/>
        <v>2013</v>
      </c>
    </row>
    <row r="2312" spans="1:18" ht="43.2" hidden="1" x14ac:dyDescent="0.55000000000000004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144"/>
        <v>41324.79415509259</v>
      </c>
      <c r="P2312" t="str">
        <f t="shared" si="145"/>
        <v>music</v>
      </c>
      <c r="Q2312" t="str">
        <f t="shared" si="146"/>
        <v>indie rock</v>
      </c>
      <c r="R2312">
        <f t="shared" si="147"/>
        <v>2013</v>
      </c>
    </row>
    <row r="2313" spans="1:18" ht="43.2" hidden="1" x14ac:dyDescent="0.55000000000000004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144"/>
        <v>41736.004502314812</v>
      </c>
      <c r="P2313" t="str">
        <f t="shared" si="145"/>
        <v>music</v>
      </c>
      <c r="Q2313" t="str">
        <f t="shared" si="146"/>
        <v>indie rock</v>
      </c>
      <c r="R2313">
        <f t="shared" si="147"/>
        <v>2014</v>
      </c>
    </row>
    <row r="2314" spans="1:18" ht="43.2" hidden="1" x14ac:dyDescent="0.55000000000000004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ref="O2314:O2377" si="148">(((J2314/60)/60)/24)+DATE(1970,1,1)</f>
        <v>41716.632847222223</v>
      </c>
      <c r="P2314" t="str">
        <f t="shared" ref="P2314:P2377" si="149">LEFT(N2314,SEARCH("/",N2314)-1)</f>
        <v>music</v>
      </c>
      <c r="Q2314" t="str">
        <f t="shared" ref="Q2314:Q2377" si="150">RIGHT(N2314,LEN(N2314)-SEARCH("/",N2314))</f>
        <v>indie rock</v>
      </c>
      <c r="R2314">
        <f t="shared" ref="R2314:R2377" si="151">YEAR(O2314)</f>
        <v>2014</v>
      </c>
    </row>
    <row r="2315" spans="1:18" ht="28.8" hidden="1" x14ac:dyDescent="0.55000000000000004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148"/>
        <v>41002.958634259259</v>
      </c>
      <c r="P2315" t="str">
        <f t="shared" si="149"/>
        <v>music</v>
      </c>
      <c r="Q2315" t="str">
        <f t="shared" si="150"/>
        <v>indie rock</v>
      </c>
      <c r="R2315">
        <f t="shared" si="151"/>
        <v>2012</v>
      </c>
    </row>
    <row r="2316" spans="1:18" ht="43.2" hidden="1" x14ac:dyDescent="0.55000000000000004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148"/>
        <v>41037.551585648151</v>
      </c>
      <c r="P2316" t="str">
        <f t="shared" si="149"/>
        <v>music</v>
      </c>
      <c r="Q2316" t="str">
        <f t="shared" si="150"/>
        <v>indie rock</v>
      </c>
      <c r="R2316">
        <f t="shared" si="151"/>
        <v>2012</v>
      </c>
    </row>
    <row r="2317" spans="1:18" ht="28.8" hidden="1" x14ac:dyDescent="0.55000000000000004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148"/>
        <v>41004.72619212963</v>
      </c>
      <c r="P2317" t="str">
        <f t="shared" si="149"/>
        <v>music</v>
      </c>
      <c r="Q2317" t="str">
        <f t="shared" si="150"/>
        <v>indie rock</v>
      </c>
      <c r="R2317">
        <f t="shared" si="151"/>
        <v>2012</v>
      </c>
    </row>
    <row r="2318" spans="1:18" ht="57.6" hidden="1" x14ac:dyDescent="0.55000000000000004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148"/>
        <v>40079.725115740745</v>
      </c>
      <c r="P2318" t="str">
        <f t="shared" si="149"/>
        <v>music</v>
      </c>
      <c r="Q2318" t="str">
        <f t="shared" si="150"/>
        <v>indie rock</v>
      </c>
      <c r="R2318">
        <f t="shared" si="151"/>
        <v>2009</v>
      </c>
    </row>
    <row r="2319" spans="1:18" ht="43.2" hidden="1" x14ac:dyDescent="0.55000000000000004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148"/>
        <v>40192.542233796295</v>
      </c>
      <c r="P2319" t="str">
        <f t="shared" si="149"/>
        <v>music</v>
      </c>
      <c r="Q2319" t="str">
        <f t="shared" si="150"/>
        <v>indie rock</v>
      </c>
      <c r="R2319">
        <f t="shared" si="151"/>
        <v>2010</v>
      </c>
    </row>
    <row r="2320" spans="1:18" ht="57.6" hidden="1" x14ac:dyDescent="0.55000000000000004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148"/>
        <v>40050.643680555557</v>
      </c>
      <c r="P2320" t="str">
        <f t="shared" si="149"/>
        <v>music</v>
      </c>
      <c r="Q2320" t="str">
        <f t="shared" si="150"/>
        <v>indie rock</v>
      </c>
      <c r="R2320">
        <f t="shared" si="151"/>
        <v>2009</v>
      </c>
    </row>
    <row r="2321" spans="1:18" ht="43.2" hidden="1" x14ac:dyDescent="0.55000000000000004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148"/>
        <v>41593.082002314812</v>
      </c>
      <c r="P2321" t="str">
        <f t="shared" si="149"/>
        <v>music</v>
      </c>
      <c r="Q2321" t="str">
        <f t="shared" si="150"/>
        <v>indie rock</v>
      </c>
      <c r="R2321">
        <f t="shared" si="151"/>
        <v>2013</v>
      </c>
    </row>
    <row r="2322" spans="1:18" ht="43.2" hidden="1" x14ac:dyDescent="0.55000000000000004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148"/>
        <v>41696.817129629628</v>
      </c>
      <c r="P2322" t="str">
        <f t="shared" si="149"/>
        <v>music</v>
      </c>
      <c r="Q2322" t="str">
        <f t="shared" si="150"/>
        <v>indie rock</v>
      </c>
      <c r="R2322">
        <f t="shared" si="151"/>
        <v>2014</v>
      </c>
    </row>
    <row r="2323" spans="1:18" ht="43.2" hidden="1" x14ac:dyDescent="0.55000000000000004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148"/>
        <v>42799.260428240741</v>
      </c>
      <c r="P2323" t="str">
        <f t="shared" si="149"/>
        <v>food</v>
      </c>
      <c r="Q2323" t="str">
        <f t="shared" si="150"/>
        <v>small batch</v>
      </c>
      <c r="R2323">
        <f t="shared" si="151"/>
        <v>2017</v>
      </c>
    </row>
    <row r="2324" spans="1:18" ht="43.2" hidden="1" x14ac:dyDescent="0.55000000000000004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148"/>
        <v>42804.895474537043</v>
      </c>
      <c r="P2324" t="str">
        <f t="shared" si="149"/>
        <v>food</v>
      </c>
      <c r="Q2324" t="str">
        <f t="shared" si="150"/>
        <v>small batch</v>
      </c>
      <c r="R2324">
        <f t="shared" si="151"/>
        <v>2017</v>
      </c>
    </row>
    <row r="2325" spans="1:18" ht="43.2" hidden="1" x14ac:dyDescent="0.55000000000000004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148"/>
        <v>42807.755173611105</v>
      </c>
      <c r="P2325" t="str">
        <f t="shared" si="149"/>
        <v>food</v>
      </c>
      <c r="Q2325" t="str">
        <f t="shared" si="150"/>
        <v>small batch</v>
      </c>
      <c r="R2325">
        <f t="shared" si="151"/>
        <v>2017</v>
      </c>
    </row>
    <row r="2326" spans="1:18" ht="28.8" hidden="1" x14ac:dyDescent="0.55000000000000004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148"/>
        <v>42790.885243055556</v>
      </c>
      <c r="P2326" t="str">
        <f t="shared" si="149"/>
        <v>food</v>
      </c>
      <c r="Q2326" t="str">
        <f t="shared" si="150"/>
        <v>small batch</v>
      </c>
      <c r="R2326">
        <f t="shared" si="151"/>
        <v>2017</v>
      </c>
    </row>
    <row r="2327" spans="1:18" ht="43.2" hidden="1" x14ac:dyDescent="0.55000000000000004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148"/>
        <v>42794.022349537037</v>
      </c>
      <c r="P2327" t="str">
        <f t="shared" si="149"/>
        <v>food</v>
      </c>
      <c r="Q2327" t="str">
        <f t="shared" si="150"/>
        <v>small batch</v>
      </c>
      <c r="R2327">
        <f t="shared" si="151"/>
        <v>2017</v>
      </c>
    </row>
    <row r="2328" spans="1:18" ht="43.2" hidden="1" x14ac:dyDescent="0.55000000000000004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148"/>
        <v>42804.034120370372</v>
      </c>
      <c r="P2328" t="str">
        <f t="shared" si="149"/>
        <v>food</v>
      </c>
      <c r="Q2328" t="str">
        <f t="shared" si="150"/>
        <v>small batch</v>
      </c>
      <c r="R2328">
        <f t="shared" si="151"/>
        <v>2017</v>
      </c>
    </row>
    <row r="2329" spans="1:18" ht="28.8" hidden="1" x14ac:dyDescent="0.55000000000000004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148"/>
        <v>41842.917129629634</v>
      </c>
      <c r="P2329" t="str">
        <f t="shared" si="149"/>
        <v>food</v>
      </c>
      <c r="Q2329" t="str">
        <f t="shared" si="150"/>
        <v>small batch</v>
      </c>
      <c r="R2329">
        <f t="shared" si="151"/>
        <v>2014</v>
      </c>
    </row>
    <row r="2330" spans="1:18" ht="57.6" hidden="1" x14ac:dyDescent="0.55000000000000004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148"/>
        <v>42139.781678240746</v>
      </c>
      <c r="P2330" t="str">
        <f t="shared" si="149"/>
        <v>food</v>
      </c>
      <c r="Q2330" t="str">
        <f t="shared" si="150"/>
        <v>small batch</v>
      </c>
      <c r="R2330">
        <f t="shared" si="151"/>
        <v>2015</v>
      </c>
    </row>
    <row r="2331" spans="1:18" ht="43.2" hidden="1" x14ac:dyDescent="0.55000000000000004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148"/>
        <v>41807.624374999999</v>
      </c>
      <c r="P2331" t="str">
        <f t="shared" si="149"/>
        <v>food</v>
      </c>
      <c r="Q2331" t="str">
        <f t="shared" si="150"/>
        <v>small batch</v>
      </c>
      <c r="R2331">
        <f t="shared" si="151"/>
        <v>2014</v>
      </c>
    </row>
    <row r="2332" spans="1:18" ht="43.2" hidden="1" x14ac:dyDescent="0.55000000000000004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148"/>
        <v>42332.89980324074</v>
      </c>
      <c r="P2332" t="str">
        <f t="shared" si="149"/>
        <v>food</v>
      </c>
      <c r="Q2332" t="str">
        <f t="shared" si="150"/>
        <v>small batch</v>
      </c>
      <c r="R2332">
        <f t="shared" si="151"/>
        <v>2015</v>
      </c>
    </row>
    <row r="2333" spans="1:18" ht="43.2" hidden="1" x14ac:dyDescent="0.55000000000000004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148"/>
        <v>41839.005671296298</v>
      </c>
      <c r="P2333" t="str">
        <f t="shared" si="149"/>
        <v>food</v>
      </c>
      <c r="Q2333" t="str">
        <f t="shared" si="150"/>
        <v>small batch</v>
      </c>
      <c r="R2333">
        <f t="shared" si="151"/>
        <v>2014</v>
      </c>
    </row>
    <row r="2334" spans="1:18" ht="43.2" hidden="1" x14ac:dyDescent="0.55000000000000004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148"/>
        <v>42011.628136574072</v>
      </c>
      <c r="P2334" t="str">
        <f t="shared" si="149"/>
        <v>food</v>
      </c>
      <c r="Q2334" t="str">
        <f t="shared" si="150"/>
        <v>small batch</v>
      </c>
      <c r="R2334">
        <f t="shared" si="151"/>
        <v>2015</v>
      </c>
    </row>
    <row r="2335" spans="1:18" ht="43.2" hidden="1" x14ac:dyDescent="0.55000000000000004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148"/>
        <v>41767.650347222225</v>
      </c>
      <c r="P2335" t="str">
        <f t="shared" si="149"/>
        <v>food</v>
      </c>
      <c r="Q2335" t="str">
        <f t="shared" si="150"/>
        <v>small batch</v>
      </c>
      <c r="R2335">
        <f t="shared" si="151"/>
        <v>2014</v>
      </c>
    </row>
    <row r="2336" spans="1:18" ht="43.2" hidden="1" x14ac:dyDescent="0.55000000000000004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148"/>
        <v>41918.670115740737</v>
      </c>
      <c r="P2336" t="str">
        <f t="shared" si="149"/>
        <v>food</v>
      </c>
      <c r="Q2336" t="str">
        <f t="shared" si="150"/>
        <v>small batch</v>
      </c>
      <c r="R2336">
        <f t="shared" si="151"/>
        <v>2014</v>
      </c>
    </row>
    <row r="2337" spans="1:18" ht="43.2" hidden="1" x14ac:dyDescent="0.55000000000000004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148"/>
        <v>41771.572256944448</v>
      </c>
      <c r="P2337" t="str">
        <f t="shared" si="149"/>
        <v>food</v>
      </c>
      <c r="Q2337" t="str">
        <f t="shared" si="150"/>
        <v>small batch</v>
      </c>
      <c r="R2337">
        <f t="shared" si="151"/>
        <v>2014</v>
      </c>
    </row>
    <row r="2338" spans="1:18" ht="43.2" hidden="1" x14ac:dyDescent="0.55000000000000004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148"/>
        <v>41666.924710648149</v>
      </c>
      <c r="P2338" t="str">
        <f t="shared" si="149"/>
        <v>food</v>
      </c>
      <c r="Q2338" t="str">
        <f t="shared" si="150"/>
        <v>small batch</v>
      </c>
      <c r="R2338">
        <f t="shared" si="151"/>
        <v>2014</v>
      </c>
    </row>
    <row r="2339" spans="1:18" ht="28.8" hidden="1" x14ac:dyDescent="0.55000000000000004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148"/>
        <v>41786.640543981484</v>
      </c>
      <c r="P2339" t="str">
        <f t="shared" si="149"/>
        <v>food</v>
      </c>
      <c r="Q2339" t="str">
        <f t="shared" si="150"/>
        <v>small batch</v>
      </c>
      <c r="R2339">
        <f t="shared" si="151"/>
        <v>2014</v>
      </c>
    </row>
    <row r="2340" spans="1:18" ht="43.2" hidden="1" x14ac:dyDescent="0.55000000000000004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148"/>
        <v>41789.896805555552</v>
      </c>
      <c r="P2340" t="str">
        <f t="shared" si="149"/>
        <v>food</v>
      </c>
      <c r="Q2340" t="str">
        <f t="shared" si="150"/>
        <v>small batch</v>
      </c>
      <c r="R2340">
        <f t="shared" si="151"/>
        <v>2014</v>
      </c>
    </row>
    <row r="2341" spans="1:18" ht="43.2" hidden="1" x14ac:dyDescent="0.55000000000000004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148"/>
        <v>42692.79987268518</v>
      </c>
      <c r="P2341" t="str">
        <f t="shared" si="149"/>
        <v>food</v>
      </c>
      <c r="Q2341" t="str">
        <f t="shared" si="150"/>
        <v>small batch</v>
      </c>
      <c r="R2341">
        <f t="shared" si="151"/>
        <v>2016</v>
      </c>
    </row>
    <row r="2342" spans="1:18" ht="43.2" hidden="1" x14ac:dyDescent="0.55000000000000004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148"/>
        <v>42643.642800925925</v>
      </c>
      <c r="P2342" t="str">
        <f t="shared" si="149"/>
        <v>food</v>
      </c>
      <c r="Q2342" t="str">
        <f t="shared" si="150"/>
        <v>small batch</v>
      </c>
      <c r="R2342">
        <f t="shared" si="151"/>
        <v>2016</v>
      </c>
    </row>
    <row r="2343" spans="1:18" ht="43.2" hidden="1" x14ac:dyDescent="0.55000000000000004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148"/>
        <v>42167.813703703709</v>
      </c>
      <c r="P2343" t="str">
        <f t="shared" si="149"/>
        <v>technology</v>
      </c>
      <c r="Q2343" t="str">
        <f t="shared" si="150"/>
        <v>web</v>
      </c>
      <c r="R2343">
        <f t="shared" si="151"/>
        <v>2015</v>
      </c>
    </row>
    <row r="2344" spans="1:18" ht="43.2" hidden="1" x14ac:dyDescent="0.55000000000000004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148"/>
        <v>41897.702199074076</v>
      </c>
      <c r="P2344" t="str">
        <f t="shared" si="149"/>
        <v>technology</v>
      </c>
      <c r="Q2344" t="str">
        <f t="shared" si="150"/>
        <v>web</v>
      </c>
      <c r="R2344">
        <f t="shared" si="151"/>
        <v>2014</v>
      </c>
    </row>
    <row r="2345" spans="1:18" ht="43.2" hidden="1" x14ac:dyDescent="0.55000000000000004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148"/>
        <v>42327.825289351851</v>
      </c>
      <c r="P2345" t="str">
        <f t="shared" si="149"/>
        <v>technology</v>
      </c>
      <c r="Q2345" t="str">
        <f t="shared" si="150"/>
        <v>web</v>
      </c>
      <c r="R2345">
        <f t="shared" si="151"/>
        <v>2015</v>
      </c>
    </row>
    <row r="2346" spans="1:18" ht="43.2" hidden="1" x14ac:dyDescent="0.55000000000000004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148"/>
        <v>42515.727650462963</v>
      </c>
      <c r="P2346" t="str">
        <f t="shared" si="149"/>
        <v>technology</v>
      </c>
      <c r="Q2346" t="str">
        <f t="shared" si="150"/>
        <v>web</v>
      </c>
      <c r="R2346">
        <f t="shared" si="151"/>
        <v>2016</v>
      </c>
    </row>
    <row r="2347" spans="1:18" ht="43.2" hidden="1" x14ac:dyDescent="0.55000000000000004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148"/>
        <v>42060.001805555556</v>
      </c>
      <c r="P2347" t="str">
        <f t="shared" si="149"/>
        <v>technology</v>
      </c>
      <c r="Q2347" t="str">
        <f t="shared" si="150"/>
        <v>web</v>
      </c>
      <c r="R2347">
        <f t="shared" si="151"/>
        <v>2015</v>
      </c>
    </row>
    <row r="2348" spans="1:18" ht="43.2" hidden="1" x14ac:dyDescent="0.55000000000000004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148"/>
        <v>42615.79896990741</v>
      </c>
      <c r="P2348" t="str">
        <f t="shared" si="149"/>
        <v>technology</v>
      </c>
      <c r="Q2348" t="str">
        <f t="shared" si="150"/>
        <v>web</v>
      </c>
      <c r="R2348">
        <f t="shared" si="151"/>
        <v>2016</v>
      </c>
    </row>
    <row r="2349" spans="1:18" ht="43.2" hidden="1" x14ac:dyDescent="0.55000000000000004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148"/>
        <v>42577.607361111113</v>
      </c>
      <c r="P2349" t="str">
        <f t="shared" si="149"/>
        <v>technology</v>
      </c>
      <c r="Q2349" t="str">
        <f t="shared" si="150"/>
        <v>web</v>
      </c>
      <c r="R2349">
        <f t="shared" si="151"/>
        <v>2016</v>
      </c>
    </row>
    <row r="2350" spans="1:18" ht="43.2" hidden="1" x14ac:dyDescent="0.55000000000000004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148"/>
        <v>42360.932152777779</v>
      </c>
      <c r="P2350" t="str">
        <f t="shared" si="149"/>
        <v>technology</v>
      </c>
      <c r="Q2350" t="str">
        <f t="shared" si="150"/>
        <v>web</v>
      </c>
      <c r="R2350">
        <f t="shared" si="151"/>
        <v>2015</v>
      </c>
    </row>
    <row r="2351" spans="1:18" ht="43.2" hidden="1" x14ac:dyDescent="0.55000000000000004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148"/>
        <v>42198.775787037041</v>
      </c>
      <c r="P2351" t="str">
        <f t="shared" si="149"/>
        <v>technology</v>
      </c>
      <c r="Q2351" t="str">
        <f t="shared" si="150"/>
        <v>web</v>
      </c>
      <c r="R2351">
        <f t="shared" si="151"/>
        <v>2015</v>
      </c>
    </row>
    <row r="2352" spans="1:18" ht="43.2" hidden="1" x14ac:dyDescent="0.55000000000000004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148"/>
        <v>42708.842245370368</v>
      </c>
      <c r="P2352" t="str">
        <f t="shared" si="149"/>
        <v>technology</v>
      </c>
      <c r="Q2352" t="str">
        <f t="shared" si="150"/>
        <v>web</v>
      </c>
      <c r="R2352">
        <f t="shared" si="151"/>
        <v>2016</v>
      </c>
    </row>
    <row r="2353" spans="1:18" ht="28.8" hidden="1" x14ac:dyDescent="0.55000000000000004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148"/>
        <v>42094.101145833338</v>
      </c>
      <c r="P2353" t="str">
        <f t="shared" si="149"/>
        <v>technology</v>
      </c>
      <c r="Q2353" t="str">
        <f t="shared" si="150"/>
        <v>web</v>
      </c>
      <c r="R2353">
        <f t="shared" si="151"/>
        <v>2015</v>
      </c>
    </row>
    <row r="2354" spans="1:18" ht="43.2" hidden="1" x14ac:dyDescent="0.55000000000000004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148"/>
        <v>42101.633703703701</v>
      </c>
      <c r="P2354" t="str">
        <f t="shared" si="149"/>
        <v>technology</v>
      </c>
      <c r="Q2354" t="str">
        <f t="shared" si="150"/>
        <v>web</v>
      </c>
      <c r="R2354">
        <f t="shared" si="151"/>
        <v>2015</v>
      </c>
    </row>
    <row r="2355" spans="1:18" ht="43.2" hidden="1" x14ac:dyDescent="0.55000000000000004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148"/>
        <v>42103.676180555558</v>
      </c>
      <c r="P2355" t="str">
        <f t="shared" si="149"/>
        <v>technology</v>
      </c>
      <c r="Q2355" t="str">
        <f t="shared" si="150"/>
        <v>web</v>
      </c>
      <c r="R2355">
        <f t="shared" si="151"/>
        <v>2015</v>
      </c>
    </row>
    <row r="2356" spans="1:18" ht="43.2" hidden="1" x14ac:dyDescent="0.55000000000000004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148"/>
        <v>41954.722916666666</v>
      </c>
      <c r="P2356" t="str">
        <f t="shared" si="149"/>
        <v>technology</v>
      </c>
      <c r="Q2356" t="str">
        <f t="shared" si="150"/>
        <v>web</v>
      </c>
      <c r="R2356">
        <f t="shared" si="151"/>
        <v>2014</v>
      </c>
    </row>
    <row r="2357" spans="1:18" ht="43.2" hidden="1" x14ac:dyDescent="0.55000000000000004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148"/>
        <v>42096.918240740735</v>
      </c>
      <c r="P2357" t="str">
        <f t="shared" si="149"/>
        <v>technology</v>
      </c>
      <c r="Q2357" t="str">
        <f t="shared" si="150"/>
        <v>web</v>
      </c>
      <c r="R2357">
        <f t="shared" si="151"/>
        <v>2015</v>
      </c>
    </row>
    <row r="2358" spans="1:18" ht="28.8" hidden="1" x14ac:dyDescent="0.55000000000000004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148"/>
        <v>42130.78361111111</v>
      </c>
      <c r="P2358" t="str">
        <f t="shared" si="149"/>
        <v>technology</v>
      </c>
      <c r="Q2358" t="str">
        <f t="shared" si="150"/>
        <v>web</v>
      </c>
      <c r="R2358">
        <f t="shared" si="151"/>
        <v>2015</v>
      </c>
    </row>
    <row r="2359" spans="1:18" ht="28.8" hidden="1" x14ac:dyDescent="0.55000000000000004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148"/>
        <v>42264.620115740734</v>
      </c>
      <c r="P2359" t="str">
        <f t="shared" si="149"/>
        <v>technology</v>
      </c>
      <c r="Q2359" t="str">
        <f t="shared" si="150"/>
        <v>web</v>
      </c>
      <c r="R2359">
        <f t="shared" si="151"/>
        <v>2015</v>
      </c>
    </row>
    <row r="2360" spans="1:18" ht="43.2" hidden="1" x14ac:dyDescent="0.55000000000000004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148"/>
        <v>41978.930972222224</v>
      </c>
      <c r="P2360" t="str">
        <f t="shared" si="149"/>
        <v>technology</v>
      </c>
      <c r="Q2360" t="str">
        <f t="shared" si="150"/>
        <v>web</v>
      </c>
      <c r="R2360">
        <f t="shared" si="151"/>
        <v>2014</v>
      </c>
    </row>
    <row r="2361" spans="1:18" ht="43.2" hidden="1" x14ac:dyDescent="0.55000000000000004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148"/>
        <v>42159.649583333332</v>
      </c>
      <c r="P2361" t="str">
        <f t="shared" si="149"/>
        <v>technology</v>
      </c>
      <c r="Q2361" t="str">
        <f t="shared" si="150"/>
        <v>web</v>
      </c>
      <c r="R2361">
        <f t="shared" si="151"/>
        <v>2015</v>
      </c>
    </row>
    <row r="2362" spans="1:18" ht="43.2" hidden="1" x14ac:dyDescent="0.55000000000000004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148"/>
        <v>42377.70694444445</v>
      </c>
      <c r="P2362" t="str">
        <f t="shared" si="149"/>
        <v>technology</v>
      </c>
      <c r="Q2362" t="str">
        <f t="shared" si="150"/>
        <v>web</v>
      </c>
      <c r="R2362">
        <f t="shared" si="151"/>
        <v>2016</v>
      </c>
    </row>
    <row r="2363" spans="1:18" ht="43.2" hidden="1" x14ac:dyDescent="0.55000000000000004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148"/>
        <v>42466.858888888892</v>
      </c>
      <c r="P2363" t="str">
        <f t="shared" si="149"/>
        <v>technology</v>
      </c>
      <c r="Q2363" t="str">
        <f t="shared" si="150"/>
        <v>web</v>
      </c>
      <c r="R2363">
        <f t="shared" si="151"/>
        <v>2016</v>
      </c>
    </row>
    <row r="2364" spans="1:18" ht="43.2" hidden="1" x14ac:dyDescent="0.55000000000000004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148"/>
        <v>41954.688310185185</v>
      </c>
      <c r="P2364" t="str">
        <f t="shared" si="149"/>
        <v>technology</v>
      </c>
      <c r="Q2364" t="str">
        <f t="shared" si="150"/>
        <v>web</v>
      </c>
      <c r="R2364">
        <f t="shared" si="151"/>
        <v>2014</v>
      </c>
    </row>
    <row r="2365" spans="1:18" ht="43.2" hidden="1" x14ac:dyDescent="0.55000000000000004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148"/>
        <v>42322.011574074073</v>
      </c>
      <c r="P2365" t="str">
        <f t="shared" si="149"/>
        <v>technology</v>
      </c>
      <c r="Q2365" t="str">
        <f t="shared" si="150"/>
        <v>web</v>
      </c>
      <c r="R2365">
        <f t="shared" si="151"/>
        <v>2015</v>
      </c>
    </row>
    <row r="2366" spans="1:18" ht="28.8" hidden="1" x14ac:dyDescent="0.55000000000000004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148"/>
        <v>42248.934675925921</v>
      </c>
      <c r="P2366" t="str">
        <f t="shared" si="149"/>
        <v>technology</v>
      </c>
      <c r="Q2366" t="str">
        <f t="shared" si="150"/>
        <v>web</v>
      </c>
      <c r="R2366">
        <f t="shared" si="151"/>
        <v>2015</v>
      </c>
    </row>
    <row r="2367" spans="1:18" ht="43.2" hidden="1" x14ac:dyDescent="0.55000000000000004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148"/>
        <v>42346.736400462964</v>
      </c>
      <c r="P2367" t="str">
        <f t="shared" si="149"/>
        <v>technology</v>
      </c>
      <c r="Q2367" t="str">
        <f t="shared" si="150"/>
        <v>web</v>
      </c>
      <c r="R2367">
        <f t="shared" si="151"/>
        <v>2015</v>
      </c>
    </row>
    <row r="2368" spans="1:18" ht="43.2" hidden="1" x14ac:dyDescent="0.55000000000000004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148"/>
        <v>42268.531631944439</v>
      </c>
      <c r="P2368" t="str">
        <f t="shared" si="149"/>
        <v>technology</v>
      </c>
      <c r="Q2368" t="str">
        <f t="shared" si="150"/>
        <v>web</v>
      </c>
      <c r="R2368">
        <f t="shared" si="151"/>
        <v>2015</v>
      </c>
    </row>
    <row r="2369" spans="1:18" ht="43.2" hidden="1" x14ac:dyDescent="0.55000000000000004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148"/>
        <v>42425.970092592594</v>
      </c>
      <c r="P2369" t="str">
        <f t="shared" si="149"/>
        <v>technology</v>
      </c>
      <c r="Q2369" t="str">
        <f t="shared" si="150"/>
        <v>web</v>
      </c>
      <c r="R2369">
        <f t="shared" si="151"/>
        <v>2016</v>
      </c>
    </row>
    <row r="2370" spans="1:18" ht="43.2" hidden="1" x14ac:dyDescent="0.55000000000000004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si="148"/>
        <v>42063.721817129626</v>
      </c>
      <c r="P2370" t="str">
        <f t="shared" si="149"/>
        <v>technology</v>
      </c>
      <c r="Q2370" t="str">
        <f t="shared" si="150"/>
        <v>web</v>
      </c>
      <c r="R2370">
        <f t="shared" si="151"/>
        <v>2015</v>
      </c>
    </row>
    <row r="2371" spans="1:18" ht="43.2" hidden="1" x14ac:dyDescent="0.55000000000000004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si="148"/>
        <v>42380.812627314815</v>
      </c>
      <c r="P2371" t="str">
        <f t="shared" si="149"/>
        <v>technology</v>
      </c>
      <c r="Q2371" t="str">
        <f t="shared" si="150"/>
        <v>web</v>
      </c>
      <c r="R2371">
        <f t="shared" si="151"/>
        <v>2016</v>
      </c>
    </row>
    <row r="2372" spans="1:18" ht="43.2" hidden="1" x14ac:dyDescent="0.55000000000000004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148"/>
        <v>41961.18913194444</v>
      </c>
      <c r="P2372" t="str">
        <f t="shared" si="149"/>
        <v>technology</v>
      </c>
      <c r="Q2372" t="str">
        <f t="shared" si="150"/>
        <v>web</v>
      </c>
      <c r="R2372">
        <f t="shared" si="151"/>
        <v>2014</v>
      </c>
    </row>
    <row r="2373" spans="1:18" ht="43.2" hidden="1" x14ac:dyDescent="0.55000000000000004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148"/>
        <v>42150.777731481481</v>
      </c>
      <c r="P2373" t="str">
        <f t="shared" si="149"/>
        <v>technology</v>
      </c>
      <c r="Q2373" t="str">
        <f t="shared" si="150"/>
        <v>web</v>
      </c>
      <c r="R2373">
        <f t="shared" si="151"/>
        <v>2015</v>
      </c>
    </row>
    <row r="2374" spans="1:18" ht="43.2" hidden="1" x14ac:dyDescent="0.55000000000000004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148"/>
        <v>42088.069108796291</v>
      </c>
      <c r="P2374" t="str">
        <f t="shared" si="149"/>
        <v>technology</v>
      </c>
      <c r="Q2374" t="str">
        <f t="shared" si="150"/>
        <v>web</v>
      </c>
      <c r="R2374">
        <f t="shared" si="151"/>
        <v>2015</v>
      </c>
    </row>
    <row r="2375" spans="1:18" ht="28.8" hidden="1" x14ac:dyDescent="0.55000000000000004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148"/>
        <v>42215.662314814821</v>
      </c>
      <c r="P2375" t="str">
        <f t="shared" si="149"/>
        <v>technology</v>
      </c>
      <c r="Q2375" t="str">
        <f t="shared" si="150"/>
        <v>web</v>
      </c>
      <c r="R2375">
        <f t="shared" si="151"/>
        <v>2015</v>
      </c>
    </row>
    <row r="2376" spans="1:18" ht="43.2" hidden="1" x14ac:dyDescent="0.55000000000000004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148"/>
        <v>42017.843287037031</v>
      </c>
      <c r="P2376" t="str">
        <f t="shared" si="149"/>
        <v>technology</v>
      </c>
      <c r="Q2376" t="str">
        <f t="shared" si="150"/>
        <v>web</v>
      </c>
      <c r="R2376">
        <f t="shared" si="151"/>
        <v>2015</v>
      </c>
    </row>
    <row r="2377" spans="1:18" ht="43.2" hidden="1" x14ac:dyDescent="0.55000000000000004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148"/>
        <v>42592.836076388892</v>
      </c>
      <c r="P2377" t="str">
        <f t="shared" si="149"/>
        <v>technology</v>
      </c>
      <c r="Q2377" t="str">
        <f t="shared" si="150"/>
        <v>web</v>
      </c>
      <c r="R2377">
        <f t="shared" si="151"/>
        <v>2016</v>
      </c>
    </row>
    <row r="2378" spans="1:18" ht="43.2" hidden="1" x14ac:dyDescent="0.55000000000000004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ref="O2378:O2441" si="152">(((J2378/60)/60)/24)+DATE(1970,1,1)</f>
        <v>42318.925532407404</v>
      </c>
      <c r="P2378" t="str">
        <f t="shared" ref="P2378:P2441" si="153">LEFT(N2378,SEARCH("/",N2378)-1)</f>
        <v>technology</v>
      </c>
      <c r="Q2378" t="str">
        <f t="shared" ref="Q2378:Q2441" si="154">RIGHT(N2378,LEN(N2378)-SEARCH("/",N2378))</f>
        <v>web</v>
      </c>
      <c r="R2378">
        <f t="shared" ref="R2378:R2441" si="155">YEAR(O2378)</f>
        <v>2015</v>
      </c>
    </row>
    <row r="2379" spans="1:18" ht="43.2" hidden="1" x14ac:dyDescent="0.55000000000000004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152"/>
        <v>42669.870173611111</v>
      </c>
      <c r="P2379" t="str">
        <f t="shared" si="153"/>
        <v>technology</v>
      </c>
      <c r="Q2379" t="str">
        <f t="shared" si="154"/>
        <v>web</v>
      </c>
      <c r="R2379">
        <f t="shared" si="155"/>
        <v>2016</v>
      </c>
    </row>
    <row r="2380" spans="1:18" ht="28.8" hidden="1" x14ac:dyDescent="0.55000000000000004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152"/>
        <v>42213.013078703705</v>
      </c>
      <c r="P2380" t="str">
        <f t="shared" si="153"/>
        <v>technology</v>
      </c>
      <c r="Q2380" t="str">
        <f t="shared" si="154"/>
        <v>web</v>
      </c>
      <c r="R2380">
        <f t="shared" si="155"/>
        <v>2015</v>
      </c>
    </row>
    <row r="2381" spans="1:18" ht="28.8" hidden="1" x14ac:dyDescent="0.55000000000000004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152"/>
        <v>42237.016388888893</v>
      </c>
      <c r="P2381" t="str">
        <f t="shared" si="153"/>
        <v>technology</v>
      </c>
      <c r="Q2381" t="str">
        <f t="shared" si="154"/>
        <v>web</v>
      </c>
      <c r="R2381">
        <f t="shared" si="155"/>
        <v>2015</v>
      </c>
    </row>
    <row r="2382" spans="1:18" ht="43.2" hidden="1" x14ac:dyDescent="0.55000000000000004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152"/>
        <v>42248.793310185181</v>
      </c>
      <c r="P2382" t="str">
        <f t="shared" si="153"/>
        <v>technology</v>
      </c>
      <c r="Q2382" t="str">
        <f t="shared" si="154"/>
        <v>web</v>
      </c>
      <c r="R2382">
        <f t="shared" si="155"/>
        <v>2015</v>
      </c>
    </row>
    <row r="2383" spans="1:18" ht="43.2" hidden="1" x14ac:dyDescent="0.55000000000000004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152"/>
        <v>42074.935740740737</v>
      </c>
      <c r="P2383" t="str">
        <f t="shared" si="153"/>
        <v>technology</v>
      </c>
      <c r="Q2383" t="str">
        <f t="shared" si="154"/>
        <v>web</v>
      </c>
      <c r="R2383">
        <f t="shared" si="155"/>
        <v>2015</v>
      </c>
    </row>
    <row r="2384" spans="1:18" ht="57.6" hidden="1" x14ac:dyDescent="0.55000000000000004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152"/>
        <v>42195.187534722223</v>
      </c>
      <c r="P2384" t="str">
        <f t="shared" si="153"/>
        <v>technology</v>
      </c>
      <c r="Q2384" t="str">
        <f t="shared" si="154"/>
        <v>web</v>
      </c>
      <c r="R2384">
        <f t="shared" si="155"/>
        <v>2015</v>
      </c>
    </row>
    <row r="2385" spans="1:18" ht="43.2" hidden="1" x14ac:dyDescent="0.55000000000000004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152"/>
        <v>42027.056793981479</v>
      </c>
      <c r="P2385" t="str">
        <f t="shared" si="153"/>
        <v>technology</v>
      </c>
      <c r="Q2385" t="str">
        <f t="shared" si="154"/>
        <v>web</v>
      </c>
      <c r="R2385">
        <f t="shared" si="155"/>
        <v>2015</v>
      </c>
    </row>
    <row r="2386" spans="1:18" ht="43.2" hidden="1" x14ac:dyDescent="0.55000000000000004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152"/>
        <v>41927.067627314813</v>
      </c>
      <c r="P2386" t="str">
        <f t="shared" si="153"/>
        <v>technology</v>
      </c>
      <c r="Q2386" t="str">
        <f t="shared" si="154"/>
        <v>web</v>
      </c>
      <c r="R2386">
        <f t="shared" si="155"/>
        <v>2014</v>
      </c>
    </row>
    <row r="2387" spans="1:18" ht="43.2" hidden="1" x14ac:dyDescent="0.55000000000000004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152"/>
        <v>42191.70175925926</v>
      </c>
      <c r="P2387" t="str">
        <f t="shared" si="153"/>
        <v>technology</v>
      </c>
      <c r="Q2387" t="str">
        <f t="shared" si="154"/>
        <v>web</v>
      </c>
      <c r="R2387">
        <f t="shared" si="155"/>
        <v>2015</v>
      </c>
    </row>
    <row r="2388" spans="1:18" ht="43.2" hidden="1" x14ac:dyDescent="0.55000000000000004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152"/>
        <v>41954.838240740741</v>
      </c>
      <c r="P2388" t="str">
        <f t="shared" si="153"/>
        <v>technology</v>
      </c>
      <c r="Q2388" t="str">
        <f t="shared" si="154"/>
        <v>web</v>
      </c>
      <c r="R2388">
        <f t="shared" si="155"/>
        <v>2014</v>
      </c>
    </row>
    <row r="2389" spans="1:18" ht="43.2" hidden="1" x14ac:dyDescent="0.55000000000000004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152"/>
        <v>42528.626620370371</v>
      </c>
      <c r="P2389" t="str">
        <f t="shared" si="153"/>
        <v>technology</v>
      </c>
      <c r="Q2389" t="str">
        <f t="shared" si="154"/>
        <v>web</v>
      </c>
      <c r="R2389">
        <f t="shared" si="155"/>
        <v>2016</v>
      </c>
    </row>
    <row r="2390" spans="1:18" ht="43.2" hidden="1" x14ac:dyDescent="0.55000000000000004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152"/>
        <v>41989.853692129633</v>
      </c>
      <c r="P2390" t="str">
        <f t="shared" si="153"/>
        <v>technology</v>
      </c>
      <c r="Q2390" t="str">
        <f t="shared" si="154"/>
        <v>web</v>
      </c>
      <c r="R2390">
        <f t="shared" si="155"/>
        <v>2014</v>
      </c>
    </row>
    <row r="2391" spans="1:18" ht="57.6" hidden="1" x14ac:dyDescent="0.55000000000000004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152"/>
        <v>42179.653379629628</v>
      </c>
      <c r="P2391" t="str">
        <f t="shared" si="153"/>
        <v>technology</v>
      </c>
      <c r="Q2391" t="str">
        <f t="shared" si="154"/>
        <v>web</v>
      </c>
      <c r="R2391">
        <f t="shared" si="155"/>
        <v>2015</v>
      </c>
    </row>
    <row r="2392" spans="1:18" ht="43.2" hidden="1" x14ac:dyDescent="0.55000000000000004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152"/>
        <v>41968.262314814812</v>
      </c>
      <c r="P2392" t="str">
        <f t="shared" si="153"/>
        <v>technology</v>
      </c>
      <c r="Q2392" t="str">
        <f t="shared" si="154"/>
        <v>web</v>
      </c>
      <c r="R2392">
        <f t="shared" si="155"/>
        <v>2014</v>
      </c>
    </row>
    <row r="2393" spans="1:18" ht="28.8" hidden="1" x14ac:dyDescent="0.55000000000000004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152"/>
        <v>42064.794490740736</v>
      </c>
      <c r="P2393" t="str">
        <f t="shared" si="153"/>
        <v>technology</v>
      </c>
      <c r="Q2393" t="str">
        <f t="shared" si="154"/>
        <v>web</v>
      </c>
      <c r="R2393">
        <f t="shared" si="155"/>
        <v>2015</v>
      </c>
    </row>
    <row r="2394" spans="1:18" ht="43.2" hidden="1" x14ac:dyDescent="0.55000000000000004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152"/>
        <v>42276.120636574073</v>
      </c>
      <c r="P2394" t="str">
        <f t="shared" si="153"/>
        <v>technology</v>
      </c>
      <c r="Q2394" t="str">
        <f t="shared" si="154"/>
        <v>web</v>
      </c>
      <c r="R2394">
        <f t="shared" si="155"/>
        <v>2015</v>
      </c>
    </row>
    <row r="2395" spans="1:18" ht="43.2" hidden="1" x14ac:dyDescent="0.55000000000000004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152"/>
        <v>42194.648344907408</v>
      </c>
      <c r="P2395" t="str">
        <f t="shared" si="153"/>
        <v>technology</v>
      </c>
      <c r="Q2395" t="str">
        <f t="shared" si="154"/>
        <v>web</v>
      </c>
      <c r="R2395">
        <f t="shared" si="155"/>
        <v>2015</v>
      </c>
    </row>
    <row r="2396" spans="1:18" ht="43.2" hidden="1" x14ac:dyDescent="0.55000000000000004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152"/>
        <v>42031.362187499995</v>
      </c>
      <c r="P2396" t="str">
        <f t="shared" si="153"/>
        <v>technology</v>
      </c>
      <c r="Q2396" t="str">
        <f t="shared" si="154"/>
        <v>web</v>
      </c>
      <c r="R2396">
        <f t="shared" si="155"/>
        <v>2015</v>
      </c>
    </row>
    <row r="2397" spans="1:18" ht="43.2" hidden="1" x14ac:dyDescent="0.55000000000000004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152"/>
        <v>42717.121377314819</v>
      </c>
      <c r="P2397" t="str">
        <f t="shared" si="153"/>
        <v>technology</v>
      </c>
      <c r="Q2397" t="str">
        <f t="shared" si="154"/>
        <v>web</v>
      </c>
      <c r="R2397">
        <f t="shared" si="155"/>
        <v>2016</v>
      </c>
    </row>
    <row r="2398" spans="1:18" ht="43.2" hidden="1" x14ac:dyDescent="0.55000000000000004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152"/>
        <v>42262.849050925928</v>
      </c>
      <c r="P2398" t="str">
        <f t="shared" si="153"/>
        <v>technology</v>
      </c>
      <c r="Q2398" t="str">
        <f t="shared" si="154"/>
        <v>web</v>
      </c>
      <c r="R2398">
        <f t="shared" si="155"/>
        <v>2015</v>
      </c>
    </row>
    <row r="2399" spans="1:18" ht="43.2" hidden="1" x14ac:dyDescent="0.55000000000000004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152"/>
        <v>41976.88490740741</v>
      </c>
      <c r="P2399" t="str">
        <f t="shared" si="153"/>
        <v>technology</v>
      </c>
      <c r="Q2399" t="str">
        <f t="shared" si="154"/>
        <v>web</v>
      </c>
      <c r="R2399">
        <f t="shared" si="155"/>
        <v>2014</v>
      </c>
    </row>
    <row r="2400" spans="1:18" ht="43.2" hidden="1" x14ac:dyDescent="0.55000000000000004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152"/>
        <v>42157.916481481487</v>
      </c>
      <c r="P2400" t="str">
        <f t="shared" si="153"/>
        <v>technology</v>
      </c>
      <c r="Q2400" t="str">
        <f t="shared" si="154"/>
        <v>web</v>
      </c>
      <c r="R2400">
        <f t="shared" si="155"/>
        <v>2015</v>
      </c>
    </row>
    <row r="2401" spans="1:18" ht="43.2" hidden="1" x14ac:dyDescent="0.55000000000000004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152"/>
        <v>41956.853078703702</v>
      </c>
      <c r="P2401" t="str">
        <f t="shared" si="153"/>
        <v>technology</v>
      </c>
      <c r="Q2401" t="str">
        <f t="shared" si="154"/>
        <v>web</v>
      </c>
      <c r="R2401">
        <f t="shared" si="155"/>
        <v>2014</v>
      </c>
    </row>
    <row r="2402" spans="1:18" ht="43.2" hidden="1" x14ac:dyDescent="0.55000000000000004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152"/>
        <v>42444.268101851849</v>
      </c>
      <c r="P2402" t="str">
        <f t="shared" si="153"/>
        <v>technology</v>
      </c>
      <c r="Q2402" t="str">
        <f t="shared" si="154"/>
        <v>web</v>
      </c>
      <c r="R2402">
        <f t="shared" si="155"/>
        <v>2016</v>
      </c>
    </row>
    <row r="2403" spans="1:18" ht="43.2" hidden="1" x14ac:dyDescent="0.55000000000000004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152"/>
        <v>42374.822870370372</v>
      </c>
      <c r="P2403" t="str">
        <f t="shared" si="153"/>
        <v>food</v>
      </c>
      <c r="Q2403" t="str">
        <f t="shared" si="154"/>
        <v>food trucks</v>
      </c>
      <c r="R2403">
        <f t="shared" si="155"/>
        <v>2016</v>
      </c>
    </row>
    <row r="2404" spans="1:18" hidden="1" x14ac:dyDescent="0.55000000000000004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152"/>
        <v>42107.679756944446</v>
      </c>
      <c r="P2404" t="str">
        <f t="shared" si="153"/>
        <v>food</v>
      </c>
      <c r="Q2404" t="str">
        <f t="shared" si="154"/>
        <v>food trucks</v>
      </c>
      <c r="R2404">
        <f t="shared" si="155"/>
        <v>2015</v>
      </c>
    </row>
    <row r="2405" spans="1:18" ht="43.2" hidden="1" x14ac:dyDescent="0.55000000000000004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152"/>
        <v>42399.882615740738</v>
      </c>
      <c r="P2405" t="str">
        <f t="shared" si="153"/>
        <v>food</v>
      </c>
      <c r="Q2405" t="str">
        <f t="shared" si="154"/>
        <v>food trucks</v>
      </c>
      <c r="R2405">
        <f t="shared" si="155"/>
        <v>2016</v>
      </c>
    </row>
    <row r="2406" spans="1:18" ht="43.2" hidden="1" x14ac:dyDescent="0.55000000000000004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152"/>
        <v>42342.03943287037</v>
      </c>
      <c r="P2406" t="str">
        <f t="shared" si="153"/>
        <v>food</v>
      </c>
      <c r="Q2406" t="str">
        <f t="shared" si="154"/>
        <v>food trucks</v>
      </c>
      <c r="R2406">
        <f t="shared" si="155"/>
        <v>2015</v>
      </c>
    </row>
    <row r="2407" spans="1:18" ht="43.2" hidden="1" x14ac:dyDescent="0.55000000000000004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152"/>
        <v>42595.585358796292</v>
      </c>
      <c r="P2407" t="str">
        <f t="shared" si="153"/>
        <v>food</v>
      </c>
      <c r="Q2407" t="str">
        <f t="shared" si="154"/>
        <v>food trucks</v>
      </c>
      <c r="R2407">
        <f t="shared" si="155"/>
        <v>2016</v>
      </c>
    </row>
    <row r="2408" spans="1:18" ht="43.2" hidden="1" x14ac:dyDescent="0.55000000000000004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152"/>
        <v>41983.110995370371</v>
      </c>
      <c r="P2408" t="str">
        <f t="shared" si="153"/>
        <v>food</v>
      </c>
      <c r="Q2408" t="str">
        <f t="shared" si="154"/>
        <v>food trucks</v>
      </c>
      <c r="R2408">
        <f t="shared" si="155"/>
        <v>2014</v>
      </c>
    </row>
    <row r="2409" spans="1:18" ht="57.6" hidden="1" x14ac:dyDescent="0.55000000000000004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152"/>
        <v>42082.575555555552</v>
      </c>
      <c r="P2409" t="str">
        <f t="shared" si="153"/>
        <v>food</v>
      </c>
      <c r="Q2409" t="str">
        <f t="shared" si="154"/>
        <v>food trucks</v>
      </c>
      <c r="R2409">
        <f t="shared" si="155"/>
        <v>2015</v>
      </c>
    </row>
    <row r="2410" spans="1:18" ht="28.8" hidden="1" x14ac:dyDescent="0.55000000000000004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152"/>
        <v>41919.140706018516</v>
      </c>
      <c r="P2410" t="str">
        <f t="shared" si="153"/>
        <v>food</v>
      </c>
      <c r="Q2410" t="str">
        <f t="shared" si="154"/>
        <v>food trucks</v>
      </c>
      <c r="R2410">
        <f t="shared" si="155"/>
        <v>2014</v>
      </c>
    </row>
    <row r="2411" spans="1:18" ht="28.8" hidden="1" x14ac:dyDescent="0.55000000000000004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152"/>
        <v>42204.875868055555</v>
      </c>
      <c r="P2411" t="str">
        <f t="shared" si="153"/>
        <v>food</v>
      </c>
      <c r="Q2411" t="str">
        <f t="shared" si="154"/>
        <v>food trucks</v>
      </c>
      <c r="R2411">
        <f t="shared" si="155"/>
        <v>2015</v>
      </c>
    </row>
    <row r="2412" spans="1:18" ht="57.6" hidden="1" x14ac:dyDescent="0.55000000000000004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152"/>
        <v>42224.408275462964</v>
      </c>
      <c r="P2412" t="str">
        <f t="shared" si="153"/>
        <v>food</v>
      </c>
      <c r="Q2412" t="str">
        <f t="shared" si="154"/>
        <v>food trucks</v>
      </c>
      <c r="R2412">
        <f t="shared" si="155"/>
        <v>2015</v>
      </c>
    </row>
    <row r="2413" spans="1:18" ht="43.2" hidden="1" x14ac:dyDescent="0.55000000000000004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152"/>
        <v>42211.732430555552</v>
      </c>
      <c r="P2413" t="str">
        <f t="shared" si="153"/>
        <v>food</v>
      </c>
      <c r="Q2413" t="str">
        <f t="shared" si="154"/>
        <v>food trucks</v>
      </c>
      <c r="R2413">
        <f t="shared" si="155"/>
        <v>2015</v>
      </c>
    </row>
    <row r="2414" spans="1:18" ht="43.2" hidden="1" x14ac:dyDescent="0.55000000000000004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152"/>
        <v>42655.736956018518</v>
      </c>
      <c r="P2414" t="str">
        <f t="shared" si="153"/>
        <v>food</v>
      </c>
      <c r="Q2414" t="str">
        <f t="shared" si="154"/>
        <v>food trucks</v>
      </c>
      <c r="R2414">
        <f t="shared" si="155"/>
        <v>2016</v>
      </c>
    </row>
    <row r="2415" spans="1:18" ht="43.2" hidden="1" x14ac:dyDescent="0.55000000000000004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152"/>
        <v>41760.10974537037</v>
      </c>
      <c r="P2415" t="str">
        <f t="shared" si="153"/>
        <v>food</v>
      </c>
      <c r="Q2415" t="str">
        <f t="shared" si="154"/>
        <v>food trucks</v>
      </c>
      <c r="R2415">
        <f t="shared" si="155"/>
        <v>2014</v>
      </c>
    </row>
    <row r="2416" spans="1:18" ht="43.2" hidden="1" x14ac:dyDescent="0.55000000000000004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152"/>
        <v>42198.695138888885</v>
      </c>
      <c r="P2416" t="str">
        <f t="shared" si="153"/>
        <v>food</v>
      </c>
      <c r="Q2416" t="str">
        <f t="shared" si="154"/>
        <v>food trucks</v>
      </c>
      <c r="R2416">
        <f t="shared" si="155"/>
        <v>2015</v>
      </c>
    </row>
    <row r="2417" spans="1:18" ht="43.2" hidden="1" x14ac:dyDescent="0.55000000000000004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152"/>
        <v>42536.862800925926</v>
      </c>
      <c r="P2417" t="str">
        <f t="shared" si="153"/>
        <v>food</v>
      </c>
      <c r="Q2417" t="str">
        <f t="shared" si="154"/>
        <v>food trucks</v>
      </c>
      <c r="R2417">
        <f t="shared" si="155"/>
        <v>2016</v>
      </c>
    </row>
    <row r="2418" spans="1:18" ht="43.2" hidden="1" x14ac:dyDescent="0.55000000000000004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152"/>
        <v>42019.737766203703</v>
      </c>
      <c r="P2418" t="str">
        <f t="shared" si="153"/>
        <v>food</v>
      </c>
      <c r="Q2418" t="str">
        <f t="shared" si="154"/>
        <v>food trucks</v>
      </c>
      <c r="R2418">
        <f t="shared" si="155"/>
        <v>2015</v>
      </c>
    </row>
    <row r="2419" spans="1:18" ht="43.2" hidden="1" x14ac:dyDescent="0.55000000000000004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152"/>
        <v>41831.884108796294</v>
      </c>
      <c r="P2419" t="str">
        <f t="shared" si="153"/>
        <v>food</v>
      </c>
      <c r="Q2419" t="str">
        <f t="shared" si="154"/>
        <v>food trucks</v>
      </c>
      <c r="R2419">
        <f t="shared" si="155"/>
        <v>2014</v>
      </c>
    </row>
    <row r="2420" spans="1:18" hidden="1" x14ac:dyDescent="0.55000000000000004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152"/>
        <v>42027.856990740736</v>
      </c>
      <c r="P2420" t="str">
        <f t="shared" si="153"/>
        <v>food</v>
      </c>
      <c r="Q2420" t="str">
        <f t="shared" si="154"/>
        <v>food trucks</v>
      </c>
      <c r="R2420">
        <f t="shared" si="155"/>
        <v>2015</v>
      </c>
    </row>
    <row r="2421" spans="1:18" ht="43.2" hidden="1" x14ac:dyDescent="0.55000000000000004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152"/>
        <v>41993.738298611104</v>
      </c>
      <c r="P2421" t="str">
        <f t="shared" si="153"/>
        <v>food</v>
      </c>
      <c r="Q2421" t="str">
        <f t="shared" si="154"/>
        <v>food trucks</v>
      </c>
      <c r="R2421">
        <f t="shared" si="155"/>
        <v>2014</v>
      </c>
    </row>
    <row r="2422" spans="1:18" ht="43.2" hidden="1" x14ac:dyDescent="0.55000000000000004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152"/>
        <v>41893.028877314813</v>
      </c>
      <c r="P2422" t="str">
        <f t="shared" si="153"/>
        <v>food</v>
      </c>
      <c r="Q2422" t="str">
        <f t="shared" si="154"/>
        <v>food trucks</v>
      </c>
      <c r="R2422">
        <f t="shared" si="155"/>
        <v>2014</v>
      </c>
    </row>
    <row r="2423" spans="1:18" ht="28.8" hidden="1" x14ac:dyDescent="0.55000000000000004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152"/>
        <v>42026.687453703707</v>
      </c>
      <c r="P2423" t="str">
        <f t="shared" si="153"/>
        <v>food</v>
      </c>
      <c r="Q2423" t="str">
        <f t="shared" si="154"/>
        <v>food trucks</v>
      </c>
      <c r="R2423">
        <f t="shared" si="155"/>
        <v>2015</v>
      </c>
    </row>
    <row r="2424" spans="1:18" ht="28.8" hidden="1" x14ac:dyDescent="0.55000000000000004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152"/>
        <v>42044.724953703699</v>
      </c>
      <c r="P2424" t="str">
        <f t="shared" si="153"/>
        <v>food</v>
      </c>
      <c r="Q2424" t="str">
        <f t="shared" si="154"/>
        <v>food trucks</v>
      </c>
      <c r="R2424">
        <f t="shared" si="155"/>
        <v>2015</v>
      </c>
    </row>
    <row r="2425" spans="1:18" ht="43.2" hidden="1" x14ac:dyDescent="0.55000000000000004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152"/>
        <v>41974.704745370371</v>
      </c>
      <c r="P2425" t="str">
        <f t="shared" si="153"/>
        <v>food</v>
      </c>
      <c r="Q2425" t="str">
        <f t="shared" si="154"/>
        <v>food trucks</v>
      </c>
      <c r="R2425">
        <f t="shared" si="155"/>
        <v>2014</v>
      </c>
    </row>
    <row r="2426" spans="1:18" ht="28.8" hidden="1" x14ac:dyDescent="0.55000000000000004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152"/>
        <v>41909.892453703702</v>
      </c>
      <c r="P2426" t="str">
        <f t="shared" si="153"/>
        <v>food</v>
      </c>
      <c r="Q2426" t="str">
        <f t="shared" si="154"/>
        <v>food trucks</v>
      </c>
      <c r="R2426">
        <f t="shared" si="155"/>
        <v>2014</v>
      </c>
    </row>
    <row r="2427" spans="1:18" ht="43.2" hidden="1" x14ac:dyDescent="0.55000000000000004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152"/>
        <v>42502.913761574076</v>
      </c>
      <c r="P2427" t="str">
        <f t="shared" si="153"/>
        <v>food</v>
      </c>
      <c r="Q2427" t="str">
        <f t="shared" si="154"/>
        <v>food trucks</v>
      </c>
      <c r="R2427">
        <f t="shared" si="155"/>
        <v>2016</v>
      </c>
    </row>
    <row r="2428" spans="1:18" ht="43.2" hidden="1" x14ac:dyDescent="0.55000000000000004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152"/>
        <v>42164.170046296291</v>
      </c>
      <c r="P2428" t="str">
        <f t="shared" si="153"/>
        <v>food</v>
      </c>
      <c r="Q2428" t="str">
        <f t="shared" si="154"/>
        <v>food trucks</v>
      </c>
      <c r="R2428">
        <f t="shared" si="155"/>
        <v>2015</v>
      </c>
    </row>
    <row r="2429" spans="1:18" ht="28.8" hidden="1" x14ac:dyDescent="0.55000000000000004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152"/>
        <v>42412.318668981476</v>
      </c>
      <c r="P2429" t="str">
        <f t="shared" si="153"/>
        <v>food</v>
      </c>
      <c r="Q2429" t="str">
        <f t="shared" si="154"/>
        <v>food trucks</v>
      </c>
      <c r="R2429">
        <f t="shared" si="155"/>
        <v>2016</v>
      </c>
    </row>
    <row r="2430" spans="1:18" ht="28.8" hidden="1" x14ac:dyDescent="0.55000000000000004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152"/>
        <v>42045.784155092595</v>
      </c>
      <c r="P2430" t="str">
        <f t="shared" si="153"/>
        <v>food</v>
      </c>
      <c r="Q2430" t="str">
        <f t="shared" si="154"/>
        <v>food trucks</v>
      </c>
      <c r="R2430">
        <f t="shared" si="155"/>
        <v>2015</v>
      </c>
    </row>
    <row r="2431" spans="1:18" ht="43.2" hidden="1" x14ac:dyDescent="0.55000000000000004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152"/>
        <v>42734.879236111112</v>
      </c>
      <c r="P2431" t="str">
        <f t="shared" si="153"/>
        <v>food</v>
      </c>
      <c r="Q2431" t="str">
        <f t="shared" si="154"/>
        <v>food trucks</v>
      </c>
      <c r="R2431">
        <f t="shared" si="155"/>
        <v>2016</v>
      </c>
    </row>
    <row r="2432" spans="1:18" ht="43.2" hidden="1" x14ac:dyDescent="0.55000000000000004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152"/>
        <v>42382.130833333329</v>
      </c>
      <c r="P2432" t="str">
        <f t="shared" si="153"/>
        <v>food</v>
      </c>
      <c r="Q2432" t="str">
        <f t="shared" si="154"/>
        <v>food trucks</v>
      </c>
      <c r="R2432">
        <f t="shared" si="155"/>
        <v>2016</v>
      </c>
    </row>
    <row r="2433" spans="1:18" ht="28.8" hidden="1" x14ac:dyDescent="0.55000000000000004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152"/>
        <v>42489.099687499998</v>
      </c>
      <c r="P2433" t="str">
        <f t="shared" si="153"/>
        <v>food</v>
      </c>
      <c r="Q2433" t="str">
        <f t="shared" si="154"/>
        <v>food trucks</v>
      </c>
      <c r="R2433">
        <f t="shared" si="155"/>
        <v>2016</v>
      </c>
    </row>
    <row r="2434" spans="1:18" ht="43.2" hidden="1" x14ac:dyDescent="0.55000000000000004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si="152"/>
        <v>42041.218715277777</v>
      </c>
      <c r="P2434" t="str">
        <f t="shared" si="153"/>
        <v>food</v>
      </c>
      <c r="Q2434" t="str">
        <f t="shared" si="154"/>
        <v>food trucks</v>
      </c>
      <c r="R2434">
        <f t="shared" si="155"/>
        <v>2015</v>
      </c>
    </row>
    <row r="2435" spans="1:18" ht="43.2" hidden="1" x14ac:dyDescent="0.55000000000000004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si="152"/>
        <v>42397.89980324074</v>
      </c>
      <c r="P2435" t="str">
        <f t="shared" si="153"/>
        <v>food</v>
      </c>
      <c r="Q2435" t="str">
        <f t="shared" si="154"/>
        <v>food trucks</v>
      </c>
      <c r="R2435">
        <f t="shared" si="155"/>
        <v>2016</v>
      </c>
    </row>
    <row r="2436" spans="1:18" ht="43.2" hidden="1" x14ac:dyDescent="0.55000000000000004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152"/>
        <v>42180.18604166666</v>
      </c>
      <c r="P2436" t="str">
        <f t="shared" si="153"/>
        <v>food</v>
      </c>
      <c r="Q2436" t="str">
        <f t="shared" si="154"/>
        <v>food trucks</v>
      </c>
      <c r="R2436">
        <f t="shared" si="155"/>
        <v>2015</v>
      </c>
    </row>
    <row r="2437" spans="1:18" ht="43.2" hidden="1" x14ac:dyDescent="0.55000000000000004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152"/>
        <v>42252.277615740735</v>
      </c>
      <c r="P2437" t="str">
        <f t="shared" si="153"/>
        <v>food</v>
      </c>
      <c r="Q2437" t="str">
        <f t="shared" si="154"/>
        <v>food trucks</v>
      </c>
      <c r="R2437">
        <f t="shared" si="155"/>
        <v>2015</v>
      </c>
    </row>
    <row r="2438" spans="1:18" ht="43.2" hidden="1" x14ac:dyDescent="0.55000000000000004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152"/>
        <v>42338.615393518514</v>
      </c>
      <c r="P2438" t="str">
        <f t="shared" si="153"/>
        <v>food</v>
      </c>
      <c r="Q2438" t="str">
        <f t="shared" si="154"/>
        <v>food trucks</v>
      </c>
      <c r="R2438">
        <f t="shared" si="155"/>
        <v>2015</v>
      </c>
    </row>
    <row r="2439" spans="1:18" ht="43.2" hidden="1" x14ac:dyDescent="0.55000000000000004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152"/>
        <v>42031.965138888889</v>
      </c>
      <c r="P2439" t="str">
        <f t="shared" si="153"/>
        <v>food</v>
      </c>
      <c r="Q2439" t="str">
        <f t="shared" si="154"/>
        <v>food trucks</v>
      </c>
      <c r="R2439">
        <f t="shared" si="155"/>
        <v>2015</v>
      </c>
    </row>
    <row r="2440" spans="1:18" ht="43.2" hidden="1" x14ac:dyDescent="0.55000000000000004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152"/>
        <v>42285.91506944444</v>
      </c>
      <c r="P2440" t="str">
        <f t="shared" si="153"/>
        <v>food</v>
      </c>
      <c r="Q2440" t="str">
        <f t="shared" si="154"/>
        <v>food trucks</v>
      </c>
      <c r="R2440">
        <f t="shared" si="155"/>
        <v>2015</v>
      </c>
    </row>
    <row r="2441" spans="1:18" ht="43.2" hidden="1" x14ac:dyDescent="0.55000000000000004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152"/>
        <v>42265.818622685183</v>
      </c>
      <c r="P2441" t="str">
        <f t="shared" si="153"/>
        <v>food</v>
      </c>
      <c r="Q2441" t="str">
        <f t="shared" si="154"/>
        <v>food trucks</v>
      </c>
      <c r="R2441">
        <f t="shared" si="155"/>
        <v>2015</v>
      </c>
    </row>
    <row r="2442" spans="1:18" ht="28.8" hidden="1" x14ac:dyDescent="0.55000000000000004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ref="O2442:O2505" si="156">(((J2442/60)/60)/24)+DATE(1970,1,1)</f>
        <v>42383.899456018517</v>
      </c>
      <c r="P2442" t="str">
        <f t="shared" ref="P2442:P2505" si="157">LEFT(N2442,SEARCH("/",N2442)-1)</f>
        <v>food</v>
      </c>
      <c r="Q2442" t="str">
        <f t="shared" ref="Q2442:Q2505" si="158">RIGHT(N2442,LEN(N2442)-SEARCH("/",N2442))</f>
        <v>food trucks</v>
      </c>
      <c r="R2442">
        <f t="shared" ref="R2442:R2505" si="159">YEAR(O2442)</f>
        <v>2016</v>
      </c>
    </row>
    <row r="2443" spans="1:18" ht="28.8" hidden="1" x14ac:dyDescent="0.55000000000000004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156"/>
        <v>42187.125625000001</v>
      </c>
      <c r="P2443" t="str">
        <f t="shared" si="157"/>
        <v>food</v>
      </c>
      <c r="Q2443" t="str">
        <f t="shared" si="158"/>
        <v>small batch</v>
      </c>
      <c r="R2443">
        <f t="shared" si="159"/>
        <v>2015</v>
      </c>
    </row>
    <row r="2444" spans="1:18" ht="28.8" hidden="1" x14ac:dyDescent="0.55000000000000004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156"/>
        <v>42052.666990740734</v>
      </c>
      <c r="P2444" t="str">
        <f t="shared" si="157"/>
        <v>food</v>
      </c>
      <c r="Q2444" t="str">
        <f t="shared" si="158"/>
        <v>small batch</v>
      </c>
      <c r="R2444">
        <f t="shared" si="159"/>
        <v>2015</v>
      </c>
    </row>
    <row r="2445" spans="1:18" ht="43.2" hidden="1" x14ac:dyDescent="0.55000000000000004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156"/>
        <v>41836.625254629631</v>
      </c>
      <c r="P2445" t="str">
        <f t="shared" si="157"/>
        <v>food</v>
      </c>
      <c r="Q2445" t="str">
        <f t="shared" si="158"/>
        <v>small batch</v>
      </c>
      <c r="R2445">
        <f t="shared" si="159"/>
        <v>2014</v>
      </c>
    </row>
    <row r="2446" spans="1:18" ht="43.2" hidden="1" x14ac:dyDescent="0.55000000000000004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156"/>
        <v>42485.754525462966</v>
      </c>
      <c r="P2446" t="str">
        <f t="shared" si="157"/>
        <v>food</v>
      </c>
      <c r="Q2446" t="str">
        <f t="shared" si="158"/>
        <v>small batch</v>
      </c>
      <c r="R2446">
        <f t="shared" si="159"/>
        <v>2016</v>
      </c>
    </row>
    <row r="2447" spans="1:18" ht="57.6" hidden="1" x14ac:dyDescent="0.55000000000000004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156"/>
        <v>42243.190057870372</v>
      </c>
      <c r="P2447" t="str">
        <f t="shared" si="157"/>
        <v>food</v>
      </c>
      <c r="Q2447" t="str">
        <f t="shared" si="158"/>
        <v>small batch</v>
      </c>
      <c r="R2447">
        <f t="shared" si="159"/>
        <v>2015</v>
      </c>
    </row>
    <row r="2448" spans="1:18" ht="43.2" hidden="1" x14ac:dyDescent="0.55000000000000004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156"/>
        <v>42670.602673611109</v>
      </c>
      <c r="P2448" t="str">
        <f t="shared" si="157"/>
        <v>food</v>
      </c>
      <c r="Q2448" t="str">
        <f t="shared" si="158"/>
        <v>small batch</v>
      </c>
      <c r="R2448">
        <f t="shared" si="159"/>
        <v>2016</v>
      </c>
    </row>
    <row r="2449" spans="1:18" ht="43.2" hidden="1" x14ac:dyDescent="0.55000000000000004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156"/>
        <v>42654.469826388886</v>
      </c>
      <c r="P2449" t="str">
        <f t="shared" si="157"/>
        <v>food</v>
      </c>
      <c r="Q2449" t="str">
        <f t="shared" si="158"/>
        <v>small batch</v>
      </c>
      <c r="R2449">
        <f t="shared" si="159"/>
        <v>2016</v>
      </c>
    </row>
    <row r="2450" spans="1:18" ht="43.2" hidden="1" x14ac:dyDescent="0.55000000000000004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156"/>
        <v>42607.316122685181</v>
      </c>
      <c r="P2450" t="str">
        <f t="shared" si="157"/>
        <v>food</v>
      </c>
      <c r="Q2450" t="str">
        <f t="shared" si="158"/>
        <v>small batch</v>
      </c>
      <c r="R2450">
        <f t="shared" si="159"/>
        <v>2016</v>
      </c>
    </row>
    <row r="2451" spans="1:18" ht="43.2" hidden="1" x14ac:dyDescent="0.55000000000000004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156"/>
        <v>41943.142534722225</v>
      </c>
      <c r="P2451" t="str">
        <f t="shared" si="157"/>
        <v>food</v>
      </c>
      <c r="Q2451" t="str">
        <f t="shared" si="158"/>
        <v>small batch</v>
      </c>
      <c r="R2451">
        <f t="shared" si="159"/>
        <v>2014</v>
      </c>
    </row>
    <row r="2452" spans="1:18" ht="43.2" hidden="1" x14ac:dyDescent="0.55000000000000004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156"/>
        <v>41902.07240740741</v>
      </c>
      <c r="P2452" t="str">
        <f t="shared" si="157"/>
        <v>food</v>
      </c>
      <c r="Q2452" t="str">
        <f t="shared" si="158"/>
        <v>small batch</v>
      </c>
      <c r="R2452">
        <f t="shared" si="159"/>
        <v>2014</v>
      </c>
    </row>
    <row r="2453" spans="1:18" ht="43.2" hidden="1" x14ac:dyDescent="0.55000000000000004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156"/>
        <v>42779.908449074079</v>
      </c>
      <c r="P2453" t="str">
        <f t="shared" si="157"/>
        <v>food</v>
      </c>
      <c r="Q2453" t="str">
        <f t="shared" si="158"/>
        <v>small batch</v>
      </c>
      <c r="R2453">
        <f t="shared" si="159"/>
        <v>2017</v>
      </c>
    </row>
    <row r="2454" spans="1:18" ht="43.2" hidden="1" x14ac:dyDescent="0.55000000000000004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156"/>
        <v>42338.84375</v>
      </c>
      <c r="P2454" t="str">
        <f t="shared" si="157"/>
        <v>food</v>
      </c>
      <c r="Q2454" t="str">
        <f t="shared" si="158"/>
        <v>small batch</v>
      </c>
      <c r="R2454">
        <f t="shared" si="159"/>
        <v>2015</v>
      </c>
    </row>
    <row r="2455" spans="1:18" ht="43.2" hidden="1" x14ac:dyDescent="0.55000000000000004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156"/>
        <v>42738.692233796297</v>
      </c>
      <c r="P2455" t="str">
        <f t="shared" si="157"/>
        <v>food</v>
      </c>
      <c r="Q2455" t="str">
        <f t="shared" si="158"/>
        <v>small batch</v>
      </c>
      <c r="R2455">
        <f t="shared" si="159"/>
        <v>2017</v>
      </c>
    </row>
    <row r="2456" spans="1:18" ht="43.2" hidden="1" x14ac:dyDescent="0.55000000000000004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156"/>
        <v>42770.201481481476</v>
      </c>
      <c r="P2456" t="str">
        <f t="shared" si="157"/>
        <v>food</v>
      </c>
      <c r="Q2456" t="str">
        <f t="shared" si="158"/>
        <v>small batch</v>
      </c>
      <c r="R2456">
        <f t="shared" si="159"/>
        <v>2017</v>
      </c>
    </row>
    <row r="2457" spans="1:18" ht="43.2" hidden="1" x14ac:dyDescent="0.55000000000000004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156"/>
        <v>42452.781828703708</v>
      </c>
      <c r="P2457" t="str">
        <f t="shared" si="157"/>
        <v>food</v>
      </c>
      <c r="Q2457" t="str">
        <f t="shared" si="158"/>
        <v>small batch</v>
      </c>
      <c r="R2457">
        <f t="shared" si="159"/>
        <v>2016</v>
      </c>
    </row>
    <row r="2458" spans="1:18" ht="43.2" hidden="1" x14ac:dyDescent="0.55000000000000004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156"/>
        <v>42761.961099537039</v>
      </c>
      <c r="P2458" t="str">
        <f t="shared" si="157"/>
        <v>food</v>
      </c>
      <c r="Q2458" t="str">
        <f t="shared" si="158"/>
        <v>small batch</v>
      </c>
      <c r="R2458">
        <f t="shared" si="159"/>
        <v>2017</v>
      </c>
    </row>
    <row r="2459" spans="1:18" ht="43.2" hidden="1" x14ac:dyDescent="0.55000000000000004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156"/>
        <v>42423.602500000001</v>
      </c>
      <c r="P2459" t="str">
        <f t="shared" si="157"/>
        <v>food</v>
      </c>
      <c r="Q2459" t="str">
        <f t="shared" si="158"/>
        <v>small batch</v>
      </c>
      <c r="R2459">
        <f t="shared" si="159"/>
        <v>2016</v>
      </c>
    </row>
    <row r="2460" spans="1:18" ht="43.2" hidden="1" x14ac:dyDescent="0.55000000000000004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156"/>
        <v>42495.871736111112</v>
      </c>
      <c r="P2460" t="str">
        <f t="shared" si="157"/>
        <v>food</v>
      </c>
      <c r="Q2460" t="str">
        <f t="shared" si="158"/>
        <v>small batch</v>
      </c>
      <c r="R2460">
        <f t="shared" si="159"/>
        <v>2016</v>
      </c>
    </row>
    <row r="2461" spans="1:18" ht="43.2" hidden="1" x14ac:dyDescent="0.55000000000000004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156"/>
        <v>42407.637557870374</v>
      </c>
      <c r="P2461" t="str">
        <f t="shared" si="157"/>
        <v>food</v>
      </c>
      <c r="Q2461" t="str">
        <f t="shared" si="158"/>
        <v>small batch</v>
      </c>
      <c r="R2461">
        <f t="shared" si="159"/>
        <v>2016</v>
      </c>
    </row>
    <row r="2462" spans="1:18" ht="43.2" hidden="1" x14ac:dyDescent="0.55000000000000004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156"/>
        <v>42704.187118055561</v>
      </c>
      <c r="P2462" t="str">
        <f t="shared" si="157"/>
        <v>food</v>
      </c>
      <c r="Q2462" t="str">
        <f t="shared" si="158"/>
        <v>small batch</v>
      </c>
      <c r="R2462">
        <f t="shared" si="159"/>
        <v>2016</v>
      </c>
    </row>
    <row r="2463" spans="1:18" ht="43.2" hidden="1" x14ac:dyDescent="0.55000000000000004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156"/>
        <v>40784.012696759259</v>
      </c>
      <c r="P2463" t="str">
        <f t="shared" si="157"/>
        <v>music</v>
      </c>
      <c r="Q2463" t="str">
        <f t="shared" si="158"/>
        <v>indie rock</v>
      </c>
      <c r="R2463">
        <f t="shared" si="159"/>
        <v>2011</v>
      </c>
    </row>
    <row r="2464" spans="1:18" ht="43.2" hidden="1" x14ac:dyDescent="0.55000000000000004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156"/>
        <v>41089.186296296299</v>
      </c>
      <c r="P2464" t="str">
        <f t="shared" si="157"/>
        <v>music</v>
      </c>
      <c r="Q2464" t="str">
        <f t="shared" si="158"/>
        <v>indie rock</v>
      </c>
      <c r="R2464">
        <f t="shared" si="159"/>
        <v>2012</v>
      </c>
    </row>
    <row r="2465" spans="1:18" hidden="1" x14ac:dyDescent="0.55000000000000004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156"/>
        <v>41341.111400462964</v>
      </c>
      <c r="P2465" t="str">
        <f t="shared" si="157"/>
        <v>music</v>
      </c>
      <c r="Q2465" t="str">
        <f t="shared" si="158"/>
        <v>indie rock</v>
      </c>
      <c r="R2465">
        <f t="shared" si="159"/>
        <v>2013</v>
      </c>
    </row>
    <row r="2466" spans="1:18" ht="43.2" hidden="1" x14ac:dyDescent="0.55000000000000004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156"/>
        <v>42248.90042824074</v>
      </c>
      <c r="P2466" t="str">
        <f t="shared" si="157"/>
        <v>music</v>
      </c>
      <c r="Q2466" t="str">
        <f t="shared" si="158"/>
        <v>indie rock</v>
      </c>
      <c r="R2466">
        <f t="shared" si="159"/>
        <v>2015</v>
      </c>
    </row>
    <row r="2467" spans="1:18" ht="28.8" hidden="1" x14ac:dyDescent="0.55000000000000004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156"/>
        <v>41145.719305555554</v>
      </c>
      <c r="P2467" t="str">
        <f t="shared" si="157"/>
        <v>music</v>
      </c>
      <c r="Q2467" t="str">
        <f t="shared" si="158"/>
        <v>indie rock</v>
      </c>
      <c r="R2467">
        <f t="shared" si="159"/>
        <v>2012</v>
      </c>
    </row>
    <row r="2468" spans="1:18" ht="43.2" hidden="1" x14ac:dyDescent="0.55000000000000004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156"/>
        <v>41373.102465277778</v>
      </c>
      <c r="P2468" t="str">
        <f t="shared" si="157"/>
        <v>music</v>
      </c>
      <c r="Q2468" t="str">
        <f t="shared" si="158"/>
        <v>indie rock</v>
      </c>
      <c r="R2468">
        <f t="shared" si="159"/>
        <v>2013</v>
      </c>
    </row>
    <row r="2469" spans="1:18" ht="43.2" hidden="1" x14ac:dyDescent="0.55000000000000004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156"/>
        <v>41025.874201388891</v>
      </c>
      <c r="P2469" t="str">
        <f t="shared" si="157"/>
        <v>music</v>
      </c>
      <c r="Q2469" t="str">
        <f t="shared" si="158"/>
        <v>indie rock</v>
      </c>
      <c r="R2469">
        <f t="shared" si="159"/>
        <v>2012</v>
      </c>
    </row>
    <row r="2470" spans="1:18" ht="28.8" hidden="1" x14ac:dyDescent="0.55000000000000004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156"/>
        <v>41174.154178240737</v>
      </c>
      <c r="P2470" t="str">
        <f t="shared" si="157"/>
        <v>music</v>
      </c>
      <c r="Q2470" t="str">
        <f t="shared" si="158"/>
        <v>indie rock</v>
      </c>
      <c r="R2470">
        <f t="shared" si="159"/>
        <v>2012</v>
      </c>
    </row>
    <row r="2471" spans="1:18" ht="43.2" hidden="1" x14ac:dyDescent="0.55000000000000004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156"/>
        <v>40557.429733796293</v>
      </c>
      <c r="P2471" t="str">
        <f t="shared" si="157"/>
        <v>music</v>
      </c>
      <c r="Q2471" t="str">
        <f t="shared" si="158"/>
        <v>indie rock</v>
      </c>
      <c r="R2471">
        <f t="shared" si="159"/>
        <v>2011</v>
      </c>
    </row>
    <row r="2472" spans="1:18" ht="43.2" hidden="1" x14ac:dyDescent="0.55000000000000004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156"/>
        <v>41023.07471064815</v>
      </c>
      <c r="P2472" t="str">
        <f t="shared" si="157"/>
        <v>music</v>
      </c>
      <c r="Q2472" t="str">
        <f t="shared" si="158"/>
        <v>indie rock</v>
      </c>
      <c r="R2472">
        <f t="shared" si="159"/>
        <v>2012</v>
      </c>
    </row>
    <row r="2473" spans="1:18" ht="43.2" hidden="1" x14ac:dyDescent="0.55000000000000004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156"/>
        <v>40893.992962962962</v>
      </c>
      <c r="P2473" t="str">
        <f t="shared" si="157"/>
        <v>music</v>
      </c>
      <c r="Q2473" t="str">
        <f t="shared" si="158"/>
        <v>indie rock</v>
      </c>
      <c r="R2473">
        <f t="shared" si="159"/>
        <v>2011</v>
      </c>
    </row>
    <row r="2474" spans="1:18" ht="57.6" hidden="1" x14ac:dyDescent="0.55000000000000004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156"/>
        <v>40354.11550925926</v>
      </c>
      <c r="P2474" t="str">
        <f t="shared" si="157"/>
        <v>music</v>
      </c>
      <c r="Q2474" t="str">
        <f t="shared" si="158"/>
        <v>indie rock</v>
      </c>
      <c r="R2474">
        <f t="shared" si="159"/>
        <v>2010</v>
      </c>
    </row>
    <row r="2475" spans="1:18" ht="43.2" hidden="1" x14ac:dyDescent="0.55000000000000004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156"/>
        <v>41193.748483796298</v>
      </c>
      <c r="P2475" t="str">
        <f t="shared" si="157"/>
        <v>music</v>
      </c>
      <c r="Q2475" t="str">
        <f t="shared" si="158"/>
        <v>indie rock</v>
      </c>
      <c r="R2475">
        <f t="shared" si="159"/>
        <v>2012</v>
      </c>
    </row>
    <row r="2476" spans="1:18" ht="57.6" hidden="1" x14ac:dyDescent="0.55000000000000004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156"/>
        <v>40417.011296296296</v>
      </c>
      <c r="P2476" t="str">
        <f t="shared" si="157"/>
        <v>music</v>
      </c>
      <c r="Q2476" t="str">
        <f t="shared" si="158"/>
        <v>indie rock</v>
      </c>
      <c r="R2476">
        <f t="shared" si="159"/>
        <v>2010</v>
      </c>
    </row>
    <row r="2477" spans="1:18" ht="28.8" hidden="1" x14ac:dyDescent="0.55000000000000004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156"/>
        <v>40310.287673611114</v>
      </c>
      <c r="P2477" t="str">
        <f t="shared" si="157"/>
        <v>music</v>
      </c>
      <c r="Q2477" t="str">
        <f t="shared" si="158"/>
        <v>indie rock</v>
      </c>
      <c r="R2477">
        <f t="shared" si="159"/>
        <v>2010</v>
      </c>
    </row>
    <row r="2478" spans="1:18" ht="43.2" hidden="1" x14ac:dyDescent="0.55000000000000004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156"/>
        <v>41913.328356481477</v>
      </c>
      <c r="P2478" t="str">
        <f t="shared" si="157"/>
        <v>music</v>
      </c>
      <c r="Q2478" t="str">
        <f t="shared" si="158"/>
        <v>indie rock</v>
      </c>
      <c r="R2478">
        <f t="shared" si="159"/>
        <v>2014</v>
      </c>
    </row>
    <row r="2479" spans="1:18" ht="28.8" hidden="1" x14ac:dyDescent="0.55000000000000004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156"/>
        <v>41088.691493055558</v>
      </c>
      <c r="P2479" t="str">
        <f t="shared" si="157"/>
        <v>music</v>
      </c>
      <c r="Q2479" t="str">
        <f t="shared" si="158"/>
        <v>indie rock</v>
      </c>
      <c r="R2479">
        <f t="shared" si="159"/>
        <v>2012</v>
      </c>
    </row>
    <row r="2480" spans="1:18" ht="43.2" hidden="1" x14ac:dyDescent="0.55000000000000004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156"/>
        <v>41257.950381944444</v>
      </c>
      <c r="P2480" t="str">
        <f t="shared" si="157"/>
        <v>music</v>
      </c>
      <c r="Q2480" t="str">
        <f t="shared" si="158"/>
        <v>indie rock</v>
      </c>
      <c r="R2480">
        <f t="shared" si="159"/>
        <v>2012</v>
      </c>
    </row>
    <row r="2481" spans="1:18" ht="28.8" hidden="1" x14ac:dyDescent="0.55000000000000004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156"/>
        <v>41107.726782407408</v>
      </c>
      <c r="P2481" t="str">
        <f t="shared" si="157"/>
        <v>music</v>
      </c>
      <c r="Q2481" t="str">
        <f t="shared" si="158"/>
        <v>indie rock</v>
      </c>
      <c r="R2481">
        <f t="shared" si="159"/>
        <v>2012</v>
      </c>
    </row>
    <row r="2482" spans="1:18" ht="43.2" hidden="1" x14ac:dyDescent="0.55000000000000004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156"/>
        <v>42227.936157407406</v>
      </c>
      <c r="P2482" t="str">
        <f t="shared" si="157"/>
        <v>music</v>
      </c>
      <c r="Q2482" t="str">
        <f t="shared" si="158"/>
        <v>indie rock</v>
      </c>
      <c r="R2482">
        <f t="shared" si="159"/>
        <v>2015</v>
      </c>
    </row>
    <row r="2483" spans="1:18" ht="43.2" hidden="1" x14ac:dyDescent="0.55000000000000004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156"/>
        <v>40999.645925925928</v>
      </c>
      <c r="P2483" t="str">
        <f t="shared" si="157"/>
        <v>music</v>
      </c>
      <c r="Q2483" t="str">
        <f t="shared" si="158"/>
        <v>indie rock</v>
      </c>
      <c r="R2483">
        <f t="shared" si="159"/>
        <v>2012</v>
      </c>
    </row>
    <row r="2484" spans="1:18" ht="43.2" hidden="1" x14ac:dyDescent="0.55000000000000004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156"/>
        <v>40711.782210648147</v>
      </c>
      <c r="P2484" t="str">
        <f t="shared" si="157"/>
        <v>music</v>
      </c>
      <c r="Q2484" t="str">
        <f t="shared" si="158"/>
        <v>indie rock</v>
      </c>
      <c r="R2484">
        <f t="shared" si="159"/>
        <v>2011</v>
      </c>
    </row>
    <row r="2485" spans="1:18" ht="28.8" hidden="1" x14ac:dyDescent="0.55000000000000004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156"/>
        <v>40970.750034722223</v>
      </c>
      <c r="P2485" t="str">
        <f t="shared" si="157"/>
        <v>music</v>
      </c>
      <c r="Q2485" t="str">
        <f t="shared" si="158"/>
        <v>indie rock</v>
      </c>
      <c r="R2485">
        <f t="shared" si="159"/>
        <v>2012</v>
      </c>
    </row>
    <row r="2486" spans="1:18" ht="43.2" hidden="1" x14ac:dyDescent="0.55000000000000004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156"/>
        <v>40771.916701388887</v>
      </c>
      <c r="P2486" t="str">
        <f t="shared" si="157"/>
        <v>music</v>
      </c>
      <c r="Q2486" t="str">
        <f t="shared" si="158"/>
        <v>indie rock</v>
      </c>
      <c r="R2486">
        <f t="shared" si="159"/>
        <v>2011</v>
      </c>
    </row>
    <row r="2487" spans="1:18" ht="43.2" hidden="1" x14ac:dyDescent="0.55000000000000004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156"/>
        <v>40793.998599537037</v>
      </c>
      <c r="P2487" t="str">
        <f t="shared" si="157"/>
        <v>music</v>
      </c>
      <c r="Q2487" t="str">
        <f t="shared" si="158"/>
        <v>indie rock</v>
      </c>
      <c r="R2487">
        <f t="shared" si="159"/>
        <v>2011</v>
      </c>
    </row>
    <row r="2488" spans="1:18" ht="43.2" hidden="1" x14ac:dyDescent="0.55000000000000004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156"/>
        <v>40991.708055555559</v>
      </c>
      <c r="P2488" t="str">
        <f t="shared" si="157"/>
        <v>music</v>
      </c>
      <c r="Q2488" t="str">
        <f t="shared" si="158"/>
        <v>indie rock</v>
      </c>
      <c r="R2488">
        <f t="shared" si="159"/>
        <v>2012</v>
      </c>
    </row>
    <row r="2489" spans="1:18" ht="43.2" hidden="1" x14ac:dyDescent="0.55000000000000004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156"/>
        <v>41026.083298611113</v>
      </c>
      <c r="P2489" t="str">
        <f t="shared" si="157"/>
        <v>music</v>
      </c>
      <c r="Q2489" t="str">
        <f t="shared" si="158"/>
        <v>indie rock</v>
      </c>
      <c r="R2489">
        <f t="shared" si="159"/>
        <v>2012</v>
      </c>
    </row>
    <row r="2490" spans="1:18" ht="43.2" hidden="1" x14ac:dyDescent="0.55000000000000004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156"/>
        <v>40833.633194444446</v>
      </c>
      <c r="P2490" t="str">
        <f t="shared" si="157"/>
        <v>music</v>
      </c>
      <c r="Q2490" t="str">
        <f t="shared" si="158"/>
        <v>indie rock</v>
      </c>
      <c r="R2490">
        <f t="shared" si="159"/>
        <v>2011</v>
      </c>
    </row>
    <row r="2491" spans="1:18" ht="43.2" hidden="1" x14ac:dyDescent="0.55000000000000004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156"/>
        <v>41373.690266203703</v>
      </c>
      <c r="P2491" t="str">
        <f t="shared" si="157"/>
        <v>music</v>
      </c>
      <c r="Q2491" t="str">
        <f t="shared" si="158"/>
        <v>indie rock</v>
      </c>
      <c r="R2491">
        <f t="shared" si="159"/>
        <v>2013</v>
      </c>
    </row>
    <row r="2492" spans="1:18" ht="43.2" hidden="1" x14ac:dyDescent="0.55000000000000004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156"/>
        <v>41023.227731481478</v>
      </c>
      <c r="P2492" t="str">
        <f t="shared" si="157"/>
        <v>music</v>
      </c>
      <c r="Q2492" t="str">
        <f t="shared" si="158"/>
        <v>indie rock</v>
      </c>
      <c r="R2492">
        <f t="shared" si="159"/>
        <v>2012</v>
      </c>
    </row>
    <row r="2493" spans="1:18" ht="43.2" hidden="1" x14ac:dyDescent="0.55000000000000004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156"/>
        <v>40542.839282407411</v>
      </c>
      <c r="P2493" t="str">
        <f t="shared" si="157"/>
        <v>music</v>
      </c>
      <c r="Q2493" t="str">
        <f t="shared" si="158"/>
        <v>indie rock</v>
      </c>
      <c r="R2493">
        <f t="shared" si="159"/>
        <v>2010</v>
      </c>
    </row>
    <row r="2494" spans="1:18" ht="28.8" hidden="1" x14ac:dyDescent="0.55000000000000004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156"/>
        <v>41024.985972222225</v>
      </c>
      <c r="P2494" t="str">
        <f t="shared" si="157"/>
        <v>music</v>
      </c>
      <c r="Q2494" t="str">
        <f t="shared" si="158"/>
        <v>indie rock</v>
      </c>
      <c r="R2494">
        <f t="shared" si="159"/>
        <v>2012</v>
      </c>
    </row>
    <row r="2495" spans="1:18" ht="43.2" hidden="1" x14ac:dyDescent="0.55000000000000004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156"/>
        <v>41348.168287037035</v>
      </c>
      <c r="P2495" t="str">
        <f t="shared" si="157"/>
        <v>music</v>
      </c>
      <c r="Q2495" t="str">
        <f t="shared" si="158"/>
        <v>indie rock</v>
      </c>
      <c r="R2495">
        <f t="shared" si="159"/>
        <v>2013</v>
      </c>
    </row>
    <row r="2496" spans="1:18" ht="43.2" hidden="1" x14ac:dyDescent="0.55000000000000004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156"/>
        <v>41022.645185185182</v>
      </c>
      <c r="P2496" t="str">
        <f t="shared" si="157"/>
        <v>music</v>
      </c>
      <c r="Q2496" t="str">
        <f t="shared" si="158"/>
        <v>indie rock</v>
      </c>
      <c r="R2496">
        <f t="shared" si="159"/>
        <v>2012</v>
      </c>
    </row>
    <row r="2497" spans="1:18" ht="43.2" hidden="1" x14ac:dyDescent="0.55000000000000004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156"/>
        <v>41036.946469907409</v>
      </c>
      <c r="P2497" t="str">
        <f t="shared" si="157"/>
        <v>music</v>
      </c>
      <c r="Q2497" t="str">
        <f t="shared" si="158"/>
        <v>indie rock</v>
      </c>
      <c r="R2497">
        <f t="shared" si="159"/>
        <v>2012</v>
      </c>
    </row>
    <row r="2498" spans="1:18" ht="28.8" hidden="1" x14ac:dyDescent="0.55000000000000004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si="156"/>
        <v>41327.996435185189</v>
      </c>
      <c r="P2498" t="str">
        <f t="shared" si="157"/>
        <v>music</v>
      </c>
      <c r="Q2498" t="str">
        <f t="shared" si="158"/>
        <v>indie rock</v>
      </c>
      <c r="R2498">
        <f t="shared" si="159"/>
        <v>2013</v>
      </c>
    </row>
    <row r="2499" spans="1:18" ht="43.2" hidden="1" x14ac:dyDescent="0.55000000000000004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si="156"/>
        <v>40730.878912037035</v>
      </c>
      <c r="P2499" t="str">
        <f t="shared" si="157"/>
        <v>music</v>
      </c>
      <c r="Q2499" t="str">
        <f t="shared" si="158"/>
        <v>indie rock</v>
      </c>
      <c r="R2499">
        <f t="shared" si="159"/>
        <v>2011</v>
      </c>
    </row>
    <row r="2500" spans="1:18" ht="43.2" hidden="1" x14ac:dyDescent="0.55000000000000004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156"/>
        <v>42017.967442129629</v>
      </c>
      <c r="P2500" t="str">
        <f t="shared" si="157"/>
        <v>music</v>
      </c>
      <c r="Q2500" t="str">
        <f t="shared" si="158"/>
        <v>indie rock</v>
      </c>
      <c r="R2500">
        <f t="shared" si="159"/>
        <v>2015</v>
      </c>
    </row>
    <row r="2501" spans="1:18" ht="43.2" hidden="1" x14ac:dyDescent="0.55000000000000004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156"/>
        <v>41226.648576388885</v>
      </c>
      <c r="P2501" t="str">
        <f t="shared" si="157"/>
        <v>music</v>
      </c>
      <c r="Q2501" t="str">
        <f t="shared" si="158"/>
        <v>indie rock</v>
      </c>
      <c r="R2501">
        <f t="shared" si="159"/>
        <v>2012</v>
      </c>
    </row>
    <row r="2502" spans="1:18" ht="43.2" hidden="1" x14ac:dyDescent="0.55000000000000004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156"/>
        <v>41053.772858796299</v>
      </c>
      <c r="P2502" t="str">
        <f t="shared" si="157"/>
        <v>music</v>
      </c>
      <c r="Q2502" t="str">
        <f t="shared" si="158"/>
        <v>indie rock</v>
      </c>
      <c r="R2502">
        <f t="shared" si="159"/>
        <v>2012</v>
      </c>
    </row>
    <row r="2503" spans="1:18" ht="43.2" hidden="1" x14ac:dyDescent="0.55000000000000004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156"/>
        <v>42244.776666666665</v>
      </c>
      <c r="P2503" t="str">
        <f t="shared" si="157"/>
        <v>food</v>
      </c>
      <c r="Q2503" t="str">
        <f t="shared" si="158"/>
        <v>restaurants</v>
      </c>
      <c r="R2503">
        <f t="shared" si="159"/>
        <v>2015</v>
      </c>
    </row>
    <row r="2504" spans="1:18" ht="43.2" hidden="1" x14ac:dyDescent="0.55000000000000004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156"/>
        <v>41858.825439814813</v>
      </c>
      <c r="P2504" t="str">
        <f t="shared" si="157"/>
        <v>food</v>
      </c>
      <c r="Q2504" t="str">
        <f t="shared" si="158"/>
        <v>restaurants</v>
      </c>
      <c r="R2504">
        <f t="shared" si="159"/>
        <v>2014</v>
      </c>
    </row>
    <row r="2505" spans="1:18" ht="43.2" hidden="1" x14ac:dyDescent="0.55000000000000004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156"/>
        <v>42498.899398148147</v>
      </c>
      <c r="P2505" t="str">
        <f t="shared" si="157"/>
        <v>food</v>
      </c>
      <c r="Q2505" t="str">
        <f t="shared" si="158"/>
        <v>restaurants</v>
      </c>
      <c r="R2505">
        <f t="shared" si="159"/>
        <v>2016</v>
      </c>
    </row>
    <row r="2506" spans="1:18" ht="28.8" hidden="1" x14ac:dyDescent="0.55000000000000004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ref="O2506:O2569" si="160">(((J2506/60)/60)/24)+DATE(1970,1,1)</f>
        <v>41928.015439814815</v>
      </c>
      <c r="P2506" t="str">
        <f t="shared" ref="P2506:P2569" si="161">LEFT(N2506,SEARCH("/",N2506)-1)</f>
        <v>food</v>
      </c>
      <c r="Q2506" t="str">
        <f t="shared" ref="Q2506:Q2569" si="162">RIGHT(N2506,LEN(N2506)-SEARCH("/",N2506))</f>
        <v>restaurants</v>
      </c>
      <c r="R2506">
        <f t="shared" ref="R2506:R2569" si="163">YEAR(O2506)</f>
        <v>2014</v>
      </c>
    </row>
    <row r="2507" spans="1:18" ht="57.6" hidden="1" x14ac:dyDescent="0.55000000000000004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160"/>
        <v>42047.05574074074</v>
      </c>
      <c r="P2507" t="str">
        <f t="shared" si="161"/>
        <v>food</v>
      </c>
      <c r="Q2507" t="str">
        <f t="shared" si="162"/>
        <v>restaurants</v>
      </c>
      <c r="R2507">
        <f t="shared" si="163"/>
        <v>2015</v>
      </c>
    </row>
    <row r="2508" spans="1:18" ht="43.2" hidden="1" x14ac:dyDescent="0.55000000000000004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160"/>
        <v>42258.297094907408</v>
      </c>
      <c r="P2508" t="str">
        <f t="shared" si="161"/>
        <v>food</v>
      </c>
      <c r="Q2508" t="str">
        <f t="shared" si="162"/>
        <v>restaurants</v>
      </c>
      <c r="R2508">
        <f t="shared" si="163"/>
        <v>2015</v>
      </c>
    </row>
    <row r="2509" spans="1:18" hidden="1" x14ac:dyDescent="0.55000000000000004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160"/>
        <v>42105.072962962964</v>
      </c>
      <c r="P2509" t="str">
        <f t="shared" si="161"/>
        <v>food</v>
      </c>
      <c r="Q2509" t="str">
        <f t="shared" si="162"/>
        <v>restaurants</v>
      </c>
      <c r="R2509">
        <f t="shared" si="163"/>
        <v>2015</v>
      </c>
    </row>
    <row r="2510" spans="1:18" ht="43.2" hidden="1" x14ac:dyDescent="0.55000000000000004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160"/>
        <v>41835.951782407406</v>
      </c>
      <c r="P2510" t="str">
        <f t="shared" si="161"/>
        <v>food</v>
      </c>
      <c r="Q2510" t="str">
        <f t="shared" si="162"/>
        <v>restaurants</v>
      </c>
      <c r="R2510">
        <f t="shared" si="163"/>
        <v>2014</v>
      </c>
    </row>
    <row r="2511" spans="1:18" ht="43.2" hidden="1" x14ac:dyDescent="0.55000000000000004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160"/>
        <v>42058.809594907405</v>
      </c>
      <c r="P2511" t="str">
        <f t="shared" si="161"/>
        <v>food</v>
      </c>
      <c r="Q2511" t="str">
        <f t="shared" si="162"/>
        <v>restaurants</v>
      </c>
      <c r="R2511">
        <f t="shared" si="163"/>
        <v>2015</v>
      </c>
    </row>
    <row r="2512" spans="1:18" ht="43.2" hidden="1" x14ac:dyDescent="0.55000000000000004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160"/>
        <v>42078.997361111105</v>
      </c>
      <c r="P2512" t="str">
        <f t="shared" si="161"/>
        <v>food</v>
      </c>
      <c r="Q2512" t="str">
        <f t="shared" si="162"/>
        <v>restaurants</v>
      </c>
      <c r="R2512">
        <f t="shared" si="163"/>
        <v>2015</v>
      </c>
    </row>
    <row r="2513" spans="1:18" ht="43.2" hidden="1" x14ac:dyDescent="0.55000000000000004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160"/>
        <v>42371.446909722217</v>
      </c>
      <c r="P2513" t="str">
        <f t="shared" si="161"/>
        <v>food</v>
      </c>
      <c r="Q2513" t="str">
        <f t="shared" si="162"/>
        <v>restaurants</v>
      </c>
      <c r="R2513">
        <f t="shared" si="163"/>
        <v>2016</v>
      </c>
    </row>
    <row r="2514" spans="1:18" ht="43.2" hidden="1" x14ac:dyDescent="0.55000000000000004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160"/>
        <v>41971.876863425925</v>
      </c>
      <c r="P2514" t="str">
        <f t="shared" si="161"/>
        <v>food</v>
      </c>
      <c r="Q2514" t="str">
        <f t="shared" si="162"/>
        <v>restaurants</v>
      </c>
      <c r="R2514">
        <f t="shared" si="163"/>
        <v>2014</v>
      </c>
    </row>
    <row r="2515" spans="1:18" ht="43.2" hidden="1" x14ac:dyDescent="0.55000000000000004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160"/>
        <v>42732.00681712963</v>
      </c>
      <c r="P2515" t="str">
        <f t="shared" si="161"/>
        <v>food</v>
      </c>
      <c r="Q2515" t="str">
        <f t="shared" si="162"/>
        <v>restaurants</v>
      </c>
      <c r="R2515">
        <f t="shared" si="163"/>
        <v>2016</v>
      </c>
    </row>
    <row r="2516" spans="1:18" ht="43.2" hidden="1" x14ac:dyDescent="0.55000000000000004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160"/>
        <v>41854.389780092592</v>
      </c>
      <c r="P2516" t="str">
        <f t="shared" si="161"/>
        <v>food</v>
      </c>
      <c r="Q2516" t="str">
        <f t="shared" si="162"/>
        <v>restaurants</v>
      </c>
      <c r="R2516">
        <f t="shared" si="163"/>
        <v>2014</v>
      </c>
    </row>
    <row r="2517" spans="1:18" ht="43.2" hidden="1" x14ac:dyDescent="0.55000000000000004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160"/>
        <v>42027.839733796296</v>
      </c>
      <c r="P2517" t="str">
        <f t="shared" si="161"/>
        <v>food</v>
      </c>
      <c r="Q2517" t="str">
        <f t="shared" si="162"/>
        <v>restaurants</v>
      </c>
      <c r="R2517">
        <f t="shared" si="163"/>
        <v>2015</v>
      </c>
    </row>
    <row r="2518" spans="1:18" ht="43.2" hidden="1" x14ac:dyDescent="0.55000000000000004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160"/>
        <v>41942.653379629628</v>
      </c>
      <c r="P2518" t="str">
        <f t="shared" si="161"/>
        <v>food</v>
      </c>
      <c r="Q2518" t="str">
        <f t="shared" si="162"/>
        <v>restaurants</v>
      </c>
      <c r="R2518">
        <f t="shared" si="163"/>
        <v>2014</v>
      </c>
    </row>
    <row r="2519" spans="1:18" ht="43.2" hidden="1" x14ac:dyDescent="0.55000000000000004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160"/>
        <v>42052.802430555559</v>
      </c>
      <c r="P2519" t="str">
        <f t="shared" si="161"/>
        <v>food</v>
      </c>
      <c r="Q2519" t="str">
        <f t="shared" si="162"/>
        <v>restaurants</v>
      </c>
      <c r="R2519">
        <f t="shared" si="163"/>
        <v>2015</v>
      </c>
    </row>
    <row r="2520" spans="1:18" ht="43.2" hidden="1" x14ac:dyDescent="0.55000000000000004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160"/>
        <v>41926.680879629632</v>
      </c>
      <c r="P2520" t="str">
        <f t="shared" si="161"/>
        <v>food</v>
      </c>
      <c r="Q2520" t="str">
        <f t="shared" si="162"/>
        <v>restaurants</v>
      </c>
      <c r="R2520">
        <f t="shared" si="163"/>
        <v>2014</v>
      </c>
    </row>
    <row r="2521" spans="1:18" ht="28.8" hidden="1" x14ac:dyDescent="0.55000000000000004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160"/>
        <v>41809.155138888891</v>
      </c>
      <c r="P2521" t="str">
        <f t="shared" si="161"/>
        <v>food</v>
      </c>
      <c r="Q2521" t="str">
        <f t="shared" si="162"/>
        <v>restaurants</v>
      </c>
      <c r="R2521">
        <f t="shared" si="163"/>
        <v>2014</v>
      </c>
    </row>
    <row r="2522" spans="1:18" ht="43.2" hidden="1" x14ac:dyDescent="0.55000000000000004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160"/>
        <v>42612.600520833337</v>
      </c>
      <c r="P2522" t="str">
        <f t="shared" si="161"/>
        <v>food</v>
      </c>
      <c r="Q2522" t="str">
        <f t="shared" si="162"/>
        <v>restaurants</v>
      </c>
      <c r="R2522">
        <f t="shared" si="163"/>
        <v>2016</v>
      </c>
    </row>
    <row r="2523" spans="1:18" ht="57.6" hidden="1" x14ac:dyDescent="0.55000000000000004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160"/>
        <v>42269.967835648145</v>
      </c>
      <c r="P2523" t="str">
        <f t="shared" si="161"/>
        <v>music</v>
      </c>
      <c r="Q2523" t="str">
        <f t="shared" si="162"/>
        <v>classical music</v>
      </c>
      <c r="R2523">
        <f t="shared" si="163"/>
        <v>2015</v>
      </c>
    </row>
    <row r="2524" spans="1:18" ht="43.2" hidden="1" x14ac:dyDescent="0.55000000000000004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160"/>
        <v>42460.573611111111</v>
      </c>
      <c r="P2524" t="str">
        <f t="shared" si="161"/>
        <v>music</v>
      </c>
      <c r="Q2524" t="str">
        <f t="shared" si="162"/>
        <v>classical music</v>
      </c>
      <c r="R2524">
        <f t="shared" si="163"/>
        <v>2016</v>
      </c>
    </row>
    <row r="2525" spans="1:18" ht="43.2" hidden="1" x14ac:dyDescent="0.55000000000000004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160"/>
        <v>41930.975601851853</v>
      </c>
      <c r="P2525" t="str">
        <f t="shared" si="161"/>
        <v>music</v>
      </c>
      <c r="Q2525" t="str">
        <f t="shared" si="162"/>
        <v>classical music</v>
      </c>
      <c r="R2525">
        <f t="shared" si="163"/>
        <v>2014</v>
      </c>
    </row>
    <row r="2526" spans="1:18" ht="28.8" hidden="1" x14ac:dyDescent="0.55000000000000004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160"/>
        <v>41961.807372685187</v>
      </c>
      <c r="P2526" t="str">
        <f t="shared" si="161"/>
        <v>music</v>
      </c>
      <c r="Q2526" t="str">
        <f t="shared" si="162"/>
        <v>classical music</v>
      </c>
      <c r="R2526">
        <f t="shared" si="163"/>
        <v>2014</v>
      </c>
    </row>
    <row r="2527" spans="1:18" ht="43.2" hidden="1" x14ac:dyDescent="0.55000000000000004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160"/>
        <v>41058.844571759262</v>
      </c>
      <c r="P2527" t="str">
        <f t="shared" si="161"/>
        <v>music</v>
      </c>
      <c r="Q2527" t="str">
        <f t="shared" si="162"/>
        <v>classical music</v>
      </c>
      <c r="R2527">
        <f t="shared" si="163"/>
        <v>2012</v>
      </c>
    </row>
    <row r="2528" spans="1:18" ht="43.2" hidden="1" x14ac:dyDescent="0.55000000000000004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160"/>
        <v>41953.091134259259</v>
      </c>
      <c r="P2528" t="str">
        <f t="shared" si="161"/>
        <v>music</v>
      </c>
      <c r="Q2528" t="str">
        <f t="shared" si="162"/>
        <v>classical music</v>
      </c>
      <c r="R2528">
        <f t="shared" si="163"/>
        <v>2014</v>
      </c>
    </row>
    <row r="2529" spans="1:18" ht="43.2" hidden="1" x14ac:dyDescent="0.55000000000000004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160"/>
        <v>41546.75105324074</v>
      </c>
      <c r="P2529" t="str">
        <f t="shared" si="161"/>
        <v>music</v>
      </c>
      <c r="Q2529" t="str">
        <f t="shared" si="162"/>
        <v>classical music</v>
      </c>
      <c r="R2529">
        <f t="shared" si="163"/>
        <v>2013</v>
      </c>
    </row>
    <row r="2530" spans="1:18" ht="43.2" hidden="1" x14ac:dyDescent="0.55000000000000004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160"/>
        <v>42217.834525462968</v>
      </c>
      <c r="P2530" t="str">
        <f t="shared" si="161"/>
        <v>music</v>
      </c>
      <c r="Q2530" t="str">
        <f t="shared" si="162"/>
        <v>classical music</v>
      </c>
      <c r="R2530">
        <f t="shared" si="163"/>
        <v>2015</v>
      </c>
    </row>
    <row r="2531" spans="1:18" ht="28.8" hidden="1" x14ac:dyDescent="0.55000000000000004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160"/>
        <v>40948.080729166664</v>
      </c>
      <c r="P2531" t="str">
        <f t="shared" si="161"/>
        <v>music</v>
      </c>
      <c r="Q2531" t="str">
        <f t="shared" si="162"/>
        <v>classical music</v>
      </c>
      <c r="R2531">
        <f t="shared" si="163"/>
        <v>2012</v>
      </c>
    </row>
    <row r="2532" spans="1:18" ht="43.2" hidden="1" x14ac:dyDescent="0.55000000000000004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160"/>
        <v>42081.864641203705</v>
      </c>
      <c r="P2532" t="str">
        <f t="shared" si="161"/>
        <v>music</v>
      </c>
      <c r="Q2532" t="str">
        <f t="shared" si="162"/>
        <v>classical music</v>
      </c>
      <c r="R2532">
        <f t="shared" si="163"/>
        <v>2015</v>
      </c>
    </row>
    <row r="2533" spans="1:18" ht="43.2" hidden="1" x14ac:dyDescent="0.55000000000000004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160"/>
        <v>42208.680023148147</v>
      </c>
      <c r="P2533" t="str">
        <f t="shared" si="161"/>
        <v>music</v>
      </c>
      <c r="Q2533" t="str">
        <f t="shared" si="162"/>
        <v>classical music</v>
      </c>
      <c r="R2533">
        <f t="shared" si="163"/>
        <v>2015</v>
      </c>
    </row>
    <row r="2534" spans="1:18" ht="43.2" hidden="1" x14ac:dyDescent="0.55000000000000004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160"/>
        <v>41107.849143518521</v>
      </c>
      <c r="P2534" t="str">
        <f t="shared" si="161"/>
        <v>music</v>
      </c>
      <c r="Q2534" t="str">
        <f t="shared" si="162"/>
        <v>classical music</v>
      </c>
      <c r="R2534">
        <f t="shared" si="163"/>
        <v>2012</v>
      </c>
    </row>
    <row r="2535" spans="1:18" ht="43.2" hidden="1" x14ac:dyDescent="0.55000000000000004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160"/>
        <v>41304.751284722224</v>
      </c>
      <c r="P2535" t="str">
        <f t="shared" si="161"/>
        <v>music</v>
      </c>
      <c r="Q2535" t="str">
        <f t="shared" si="162"/>
        <v>classical music</v>
      </c>
      <c r="R2535">
        <f t="shared" si="163"/>
        <v>2013</v>
      </c>
    </row>
    <row r="2536" spans="1:18" ht="57.6" hidden="1" x14ac:dyDescent="0.55000000000000004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160"/>
        <v>40127.700370370374</v>
      </c>
      <c r="P2536" t="str">
        <f t="shared" si="161"/>
        <v>music</v>
      </c>
      <c r="Q2536" t="str">
        <f t="shared" si="162"/>
        <v>classical music</v>
      </c>
      <c r="R2536">
        <f t="shared" si="163"/>
        <v>2009</v>
      </c>
    </row>
    <row r="2537" spans="1:18" hidden="1" x14ac:dyDescent="0.55000000000000004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160"/>
        <v>41943.791030092594</v>
      </c>
      <c r="P2537" t="str">
        <f t="shared" si="161"/>
        <v>music</v>
      </c>
      <c r="Q2537" t="str">
        <f t="shared" si="162"/>
        <v>classical music</v>
      </c>
      <c r="R2537">
        <f t="shared" si="163"/>
        <v>2014</v>
      </c>
    </row>
    <row r="2538" spans="1:18" ht="43.2" hidden="1" x14ac:dyDescent="0.55000000000000004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160"/>
        <v>41464.106087962966</v>
      </c>
      <c r="P2538" t="str">
        <f t="shared" si="161"/>
        <v>music</v>
      </c>
      <c r="Q2538" t="str">
        <f t="shared" si="162"/>
        <v>classical music</v>
      </c>
      <c r="R2538">
        <f t="shared" si="163"/>
        <v>2013</v>
      </c>
    </row>
    <row r="2539" spans="1:18" ht="43.2" hidden="1" x14ac:dyDescent="0.55000000000000004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160"/>
        <v>40696.648784722223</v>
      </c>
      <c r="P2539" t="str">
        <f t="shared" si="161"/>
        <v>music</v>
      </c>
      <c r="Q2539" t="str">
        <f t="shared" si="162"/>
        <v>classical music</v>
      </c>
      <c r="R2539">
        <f t="shared" si="163"/>
        <v>2011</v>
      </c>
    </row>
    <row r="2540" spans="1:18" ht="28.8" hidden="1" x14ac:dyDescent="0.55000000000000004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160"/>
        <v>41298.509965277779</v>
      </c>
      <c r="P2540" t="str">
        <f t="shared" si="161"/>
        <v>music</v>
      </c>
      <c r="Q2540" t="str">
        <f t="shared" si="162"/>
        <v>classical music</v>
      </c>
      <c r="R2540">
        <f t="shared" si="163"/>
        <v>2013</v>
      </c>
    </row>
    <row r="2541" spans="1:18" ht="43.2" hidden="1" x14ac:dyDescent="0.55000000000000004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160"/>
        <v>41977.902222222227</v>
      </c>
      <c r="P2541" t="str">
        <f t="shared" si="161"/>
        <v>music</v>
      </c>
      <c r="Q2541" t="str">
        <f t="shared" si="162"/>
        <v>classical music</v>
      </c>
      <c r="R2541">
        <f t="shared" si="163"/>
        <v>2014</v>
      </c>
    </row>
    <row r="2542" spans="1:18" ht="43.2" hidden="1" x14ac:dyDescent="0.55000000000000004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160"/>
        <v>40785.675011574072</v>
      </c>
      <c r="P2542" t="str">
        <f t="shared" si="161"/>
        <v>music</v>
      </c>
      <c r="Q2542" t="str">
        <f t="shared" si="162"/>
        <v>classical music</v>
      </c>
      <c r="R2542">
        <f t="shared" si="163"/>
        <v>2011</v>
      </c>
    </row>
    <row r="2543" spans="1:18" ht="57.6" hidden="1" x14ac:dyDescent="0.55000000000000004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160"/>
        <v>41483.449282407404</v>
      </c>
      <c r="P2543" t="str">
        <f t="shared" si="161"/>
        <v>music</v>
      </c>
      <c r="Q2543" t="str">
        <f t="shared" si="162"/>
        <v>classical music</v>
      </c>
      <c r="R2543">
        <f t="shared" si="163"/>
        <v>2013</v>
      </c>
    </row>
    <row r="2544" spans="1:18" ht="43.2" hidden="1" x14ac:dyDescent="0.55000000000000004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160"/>
        <v>41509.426585648151</v>
      </c>
      <c r="P2544" t="str">
        <f t="shared" si="161"/>
        <v>music</v>
      </c>
      <c r="Q2544" t="str">
        <f t="shared" si="162"/>
        <v>classical music</v>
      </c>
      <c r="R2544">
        <f t="shared" si="163"/>
        <v>2013</v>
      </c>
    </row>
    <row r="2545" spans="1:18" ht="43.2" hidden="1" x14ac:dyDescent="0.55000000000000004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160"/>
        <v>40514.107615740737</v>
      </c>
      <c r="P2545" t="str">
        <f t="shared" si="161"/>
        <v>music</v>
      </c>
      <c r="Q2545" t="str">
        <f t="shared" si="162"/>
        <v>classical music</v>
      </c>
      <c r="R2545">
        <f t="shared" si="163"/>
        <v>2010</v>
      </c>
    </row>
    <row r="2546" spans="1:18" ht="43.2" hidden="1" x14ac:dyDescent="0.55000000000000004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160"/>
        <v>41068.520474537036</v>
      </c>
      <c r="P2546" t="str">
        <f t="shared" si="161"/>
        <v>music</v>
      </c>
      <c r="Q2546" t="str">
        <f t="shared" si="162"/>
        <v>classical music</v>
      </c>
      <c r="R2546">
        <f t="shared" si="163"/>
        <v>2012</v>
      </c>
    </row>
    <row r="2547" spans="1:18" ht="43.2" hidden="1" x14ac:dyDescent="0.55000000000000004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160"/>
        <v>42027.13817129629</v>
      </c>
      <c r="P2547" t="str">
        <f t="shared" si="161"/>
        <v>music</v>
      </c>
      <c r="Q2547" t="str">
        <f t="shared" si="162"/>
        <v>classical music</v>
      </c>
      <c r="R2547">
        <f t="shared" si="163"/>
        <v>2015</v>
      </c>
    </row>
    <row r="2548" spans="1:18" ht="43.2" hidden="1" x14ac:dyDescent="0.55000000000000004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160"/>
        <v>41524.858553240738</v>
      </c>
      <c r="P2548" t="str">
        <f t="shared" si="161"/>
        <v>music</v>
      </c>
      <c r="Q2548" t="str">
        <f t="shared" si="162"/>
        <v>classical music</v>
      </c>
      <c r="R2548">
        <f t="shared" si="163"/>
        <v>2013</v>
      </c>
    </row>
    <row r="2549" spans="1:18" ht="43.2" hidden="1" x14ac:dyDescent="0.55000000000000004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160"/>
        <v>40973.773182870369</v>
      </c>
      <c r="P2549" t="str">
        <f t="shared" si="161"/>
        <v>music</v>
      </c>
      <c r="Q2549" t="str">
        <f t="shared" si="162"/>
        <v>classical music</v>
      </c>
      <c r="R2549">
        <f t="shared" si="163"/>
        <v>2012</v>
      </c>
    </row>
    <row r="2550" spans="1:18" ht="43.2" hidden="1" x14ac:dyDescent="0.55000000000000004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160"/>
        <v>42618.625428240746</v>
      </c>
      <c r="P2550" t="str">
        <f t="shared" si="161"/>
        <v>music</v>
      </c>
      <c r="Q2550" t="str">
        <f t="shared" si="162"/>
        <v>classical music</v>
      </c>
      <c r="R2550">
        <f t="shared" si="163"/>
        <v>2016</v>
      </c>
    </row>
    <row r="2551" spans="1:18" ht="43.2" hidden="1" x14ac:dyDescent="0.55000000000000004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160"/>
        <v>41390.757754629631</v>
      </c>
      <c r="P2551" t="str">
        <f t="shared" si="161"/>
        <v>music</v>
      </c>
      <c r="Q2551" t="str">
        <f t="shared" si="162"/>
        <v>classical music</v>
      </c>
      <c r="R2551">
        <f t="shared" si="163"/>
        <v>2013</v>
      </c>
    </row>
    <row r="2552" spans="1:18" ht="43.2" hidden="1" x14ac:dyDescent="0.55000000000000004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160"/>
        <v>42228.634328703702</v>
      </c>
      <c r="P2552" t="str">
        <f t="shared" si="161"/>
        <v>music</v>
      </c>
      <c r="Q2552" t="str">
        <f t="shared" si="162"/>
        <v>classical music</v>
      </c>
      <c r="R2552">
        <f t="shared" si="163"/>
        <v>2015</v>
      </c>
    </row>
    <row r="2553" spans="1:18" ht="43.2" hidden="1" x14ac:dyDescent="0.55000000000000004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160"/>
        <v>40961.252141203702</v>
      </c>
      <c r="P2553" t="str">
        <f t="shared" si="161"/>
        <v>music</v>
      </c>
      <c r="Q2553" t="str">
        <f t="shared" si="162"/>
        <v>classical music</v>
      </c>
      <c r="R2553">
        <f t="shared" si="163"/>
        <v>2012</v>
      </c>
    </row>
    <row r="2554" spans="1:18" ht="43.2" hidden="1" x14ac:dyDescent="0.55000000000000004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160"/>
        <v>42769.809965277775</v>
      </c>
      <c r="P2554" t="str">
        <f t="shared" si="161"/>
        <v>music</v>
      </c>
      <c r="Q2554" t="str">
        <f t="shared" si="162"/>
        <v>classical music</v>
      </c>
      <c r="R2554">
        <f t="shared" si="163"/>
        <v>2017</v>
      </c>
    </row>
    <row r="2555" spans="1:18" ht="43.2" hidden="1" x14ac:dyDescent="0.55000000000000004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160"/>
        <v>41113.199155092596</v>
      </c>
      <c r="P2555" t="str">
        <f t="shared" si="161"/>
        <v>music</v>
      </c>
      <c r="Q2555" t="str">
        <f t="shared" si="162"/>
        <v>classical music</v>
      </c>
      <c r="R2555">
        <f t="shared" si="163"/>
        <v>2012</v>
      </c>
    </row>
    <row r="2556" spans="1:18" ht="43.2" hidden="1" x14ac:dyDescent="0.55000000000000004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160"/>
        <v>42125.078275462962</v>
      </c>
      <c r="P2556" t="str">
        <f t="shared" si="161"/>
        <v>music</v>
      </c>
      <c r="Q2556" t="str">
        <f t="shared" si="162"/>
        <v>classical music</v>
      </c>
      <c r="R2556">
        <f t="shared" si="163"/>
        <v>2015</v>
      </c>
    </row>
    <row r="2557" spans="1:18" ht="43.2" hidden="1" x14ac:dyDescent="0.55000000000000004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160"/>
        <v>41026.655011574076</v>
      </c>
      <c r="P2557" t="str">
        <f t="shared" si="161"/>
        <v>music</v>
      </c>
      <c r="Q2557" t="str">
        <f t="shared" si="162"/>
        <v>classical music</v>
      </c>
      <c r="R2557">
        <f t="shared" si="163"/>
        <v>2012</v>
      </c>
    </row>
    <row r="2558" spans="1:18" ht="43.2" hidden="1" x14ac:dyDescent="0.55000000000000004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160"/>
        <v>41222.991400462961</v>
      </c>
      <c r="P2558" t="str">
        <f t="shared" si="161"/>
        <v>music</v>
      </c>
      <c r="Q2558" t="str">
        <f t="shared" si="162"/>
        <v>classical music</v>
      </c>
      <c r="R2558">
        <f t="shared" si="163"/>
        <v>2012</v>
      </c>
    </row>
    <row r="2559" spans="1:18" ht="28.8" hidden="1" x14ac:dyDescent="0.55000000000000004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160"/>
        <v>41744.745208333334</v>
      </c>
      <c r="P2559" t="str">
        <f t="shared" si="161"/>
        <v>music</v>
      </c>
      <c r="Q2559" t="str">
        <f t="shared" si="162"/>
        <v>classical music</v>
      </c>
      <c r="R2559">
        <f t="shared" si="163"/>
        <v>2014</v>
      </c>
    </row>
    <row r="2560" spans="1:18" ht="28.8" hidden="1" x14ac:dyDescent="0.55000000000000004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160"/>
        <v>42093.860023148154</v>
      </c>
      <c r="P2560" t="str">
        <f t="shared" si="161"/>
        <v>music</v>
      </c>
      <c r="Q2560" t="str">
        <f t="shared" si="162"/>
        <v>classical music</v>
      </c>
      <c r="R2560">
        <f t="shared" si="163"/>
        <v>2015</v>
      </c>
    </row>
    <row r="2561" spans="1:18" ht="43.2" hidden="1" x14ac:dyDescent="0.55000000000000004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160"/>
        <v>40829.873657407406</v>
      </c>
      <c r="P2561" t="str">
        <f t="shared" si="161"/>
        <v>music</v>
      </c>
      <c r="Q2561" t="str">
        <f t="shared" si="162"/>
        <v>classical music</v>
      </c>
      <c r="R2561">
        <f t="shared" si="163"/>
        <v>2011</v>
      </c>
    </row>
    <row r="2562" spans="1:18" ht="43.2" hidden="1" x14ac:dyDescent="0.55000000000000004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si="160"/>
        <v>42039.951087962967</v>
      </c>
      <c r="P2562" t="str">
        <f t="shared" si="161"/>
        <v>music</v>
      </c>
      <c r="Q2562" t="str">
        <f t="shared" si="162"/>
        <v>classical music</v>
      </c>
      <c r="R2562">
        <f t="shared" si="163"/>
        <v>2015</v>
      </c>
    </row>
    <row r="2563" spans="1:18" ht="43.2" hidden="1" x14ac:dyDescent="0.55000000000000004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si="160"/>
        <v>42260.528807870374</v>
      </c>
      <c r="P2563" t="str">
        <f t="shared" si="161"/>
        <v>food</v>
      </c>
      <c r="Q2563" t="str">
        <f t="shared" si="162"/>
        <v>food trucks</v>
      </c>
      <c r="R2563">
        <f t="shared" si="163"/>
        <v>2015</v>
      </c>
    </row>
    <row r="2564" spans="1:18" ht="57.6" hidden="1" x14ac:dyDescent="0.55000000000000004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160"/>
        <v>42594.524756944447</v>
      </c>
      <c r="P2564" t="str">
        <f t="shared" si="161"/>
        <v>food</v>
      </c>
      <c r="Q2564" t="str">
        <f t="shared" si="162"/>
        <v>food trucks</v>
      </c>
      <c r="R2564">
        <f t="shared" si="163"/>
        <v>2016</v>
      </c>
    </row>
    <row r="2565" spans="1:18" ht="28.8" hidden="1" x14ac:dyDescent="0.55000000000000004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160"/>
        <v>42155.139479166668</v>
      </c>
      <c r="P2565" t="str">
        <f t="shared" si="161"/>
        <v>food</v>
      </c>
      <c r="Q2565" t="str">
        <f t="shared" si="162"/>
        <v>food trucks</v>
      </c>
      <c r="R2565">
        <f t="shared" si="163"/>
        <v>2015</v>
      </c>
    </row>
    <row r="2566" spans="1:18" ht="43.2" hidden="1" x14ac:dyDescent="0.55000000000000004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160"/>
        <v>41822.040497685186</v>
      </c>
      <c r="P2566" t="str">
        <f t="shared" si="161"/>
        <v>food</v>
      </c>
      <c r="Q2566" t="str">
        <f t="shared" si="162"/>
        <v>food trucks</v>
      </c>
      <c r="R2566">
        <f t="shared" si="163"/>
        <v>2014</v>
      </c>
    </row>
    <row r="2567" spans="1:18" ht="43.2" hidden="1" x14ac:dyDescent="0.55000000000000004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160"/>
        <v>42440.650335648148</v>
      </c>
      <c r="P2567" t="str">
        <f t="shared" si="161"/>
        <v>food</v>
      </c>
      <c r="Q2567" t="str">
        <f t="shared" si="162"/>
        <v>food trucks</v>
      </c>
      <c r="R2567">
        <f t="shared" si="163"/>
        <v>2016</v>
      </c>
    </row>
    <row r="2568" spans="1:18" ht="43.2" hidden="1" x14ac:dyDescent="0.55000000000000004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160"/>
        <v>41842.980879629627</v>
      </c>
      <c r="P2568" t="str">
        <f t="shared" si="161"/>
        <v>food</v>
      </c>
      <c r="Q2568" t="str">
        <f t="shared" si="162"/>
        <v>food trucks</v>
      </c>
      <c r="R2568">
        <f t="shared" si="163"/>
        <v>2014</v>
      </c>
    </row>
    <row r="2569" spans="1:18" ht="43.2" hidden="1" x14ac:dyDescent="0.55000000000000004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160"/>
        <v>42087.878912037035</v>
      </c>
      <c r="P2569" t="str">
        <f t="shared" si="161"/>
        <v>food</v>
      </c>
      <c r="Q2569" t="str">
        <f t="shared" si="162"/>
        <v>food trucks</v>
      </c>
      <c r="R2569">
        <f t="shared" si="163"/>
        <v>2015</v>
      </c>
    </row>
    <row r="2570" spans="1:18" ht="43.2" hidden="1" x14ac:dyDescent="0.55000000000000004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ref="O2570:O2633" si="164">(((J2570/60)/60)/24)+DATE(1970,1,1)</f>
        <v>42584.666597222225</v>
      </c>
      <c r="P2570" t="str">
        <f t="shared" ref="P2570:P2633" si="165">LEFT(N2570,SEARCH("/",N2570)-1)</f>
        <v>food</v>
      </c>
      <c r="Q2570" t="str">
        <f t="shared" ref="Q2570:Q2633" si="166">RIGHT(N2570,LEN(N2570)-SEARCH("/",N2570))</f>
        <v>food trucks</v>
      </c>
      <c r="R2570">
        <f t="shared" ref="R2570:R2633" si="167">YEAR(O2570)</f>
        <v>2016</v>
      </c>
    </row>
    <row r="2571" spans="1:18" ht="43.2" hidden="1" x14ac:dyDescent="0.55000000000000004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164"/>
        <v>42234.105462962965</v>
      </c>
      <c r="P2571" t="str">
        <f t="shared" si="165"/>
        <v>food</v>
      </c>
      <c r="Q2571" t="str">
        <f t="shared" si="166"/>
        <v>food trucks</v>
      </c>
      <c r="R2571">
        <f t="shared" si="167"/>
        <v>2015</v>
      </c>
    </row>
    <row r="2572" spans="1:18" ht="43.2" hidden="1" x14ac:dyDescent="0.55000000000000004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164"/>
        <v>42744.903182870374</v>
      </c>
      <c r="P2572" t="str">
        <f t="shared" si="165"/>
        <v>food</v>
      </c>
      <c r="Q2572" t="str">
        <f t="shared" si="166"/>
        <v>food trucks</v>
      </c>
      <c r="R2572">
        <f t="shared" si="167"/>
        <v>2017</v>
      </c>
    </row>
    <row r="2573" spans="1:18" ht="43.2" hidden="1" x14ac:dyDescent="0.55000000000000004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164"/>
        <v>42449.341678240744</v>
      </c>
      <c r="P2573" t="str">
        <f t="shared" si="165"/>
        <v>food</v>
      </c>
      <c r="Q2573" t="str">
        <f t="shared" si="166"/>
        <v>food trucks</v>
      </c>
      <c r="R2573">
        <f t="shared" si="167"/>
        <v>2016</v>
      </c>
    </row>
    <row r="2574" spans="1:18" ht="43.2" hidden="1" x14ac:dyDescent="0.55000000000000004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164"/>
        <v>42077.119409722218</v>
      </c>
      <c r="P2574" t="str">
        <f t="shared" si="165"/>
        <v>food</v>
      </c>
      <c r="Q2574" t="str">
        <f t="shared" si="166"/>
        <v>food trucks</v>
      </c>
      <c r="R2574">
        <f t="shared" si="167"/>
        <v>2015</v>
      </c>
    </row>
    <row r="2575" spans="1:18" ht="43.2" hidden="1" x14ac:dyDescent="0.55000000000000004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164"/>
        <v>41829.592002314814</v>
      </c>
      <c r="P2575" t="str">
        <f t="shared" si="165"/>
        <v>food</v>
      </c>
      <c r="Q2575" t="str">
        <f t="shared" si="166"/>
        <v>food trucks</v>
      </c>
      <c r="R2575">
        <f t="shared" si="167"/>
        <v>2014</v>
      </c>
    </row>
    <row r="2576" spans="1:18" ht="43.2" hidden="1" x14ac:dyDescent="0.55000000000000004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164"/>
        <v>42487.825752314813</v>
      </c>
      <c r="P2576" t="str">
        <f t="shared" si="165"/>
        <v>food</v>
      </c>
      <c r="Q2576" t="str">
        <f t="shared" si="166"/>
        <v>food trucks</v>
      </c>
      <c r="R2576">
        <f t="shared" si="167"/>
        <v>2016</v>
      </c>
    </row>
    <row r="2577" spans="1:18" ht="43.2" hidden="1" x14ac:dyDescent="0.55000000000000004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164"/>
        <v>41986.108726851846</v>
      </c>
      <c r="P2577" t="str">
        <f t="shared" si="165"/>
        <v>food</v>
      </c>
      <c r="Q2577" t="str">
        <f t="shared" si="166"/>
        <v>food trucks</v>
      </c>
      <c r="R2577">
        <f t="shared" si="167"/>
        <v>2014</v>
      </c>
    </row>
    <row r="2578" spans="1:18" ht="28.8" hidden="1" x14ac:dyDescent="0.55000000000000004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164"/>
        <v>42060.00980324074</v>
      </c>
      <c r="P2578" t="str">
        <f t="shared" si="165"/>
        <v>food</v>
      </c>
      <c r="Q2578" t="str">
        <f t="shared" si="166"/>
        <v>food trucks</v>
      </c>
      <c r="R2578">
        <f t="shared" si="167"/>
        <v>2015</v>
      </c>
    </row>
    <row r="2579" spans="1:18" ht="43.2" hidden="1" x14ac:dyDescent="0.55000000000000004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164"/>
        <v>41830.820567129631</v>
      </c>
      <c r="P2579" t="str">
        <f t="shared" si="165"/>
        <v>food</v>
      </c>
      <c r="Q2579" t="str">
        <f t="shared" si="166"/>
        <v>food trucks</v>
      </c>
      <c r="R2579">
        <f t="shared" si="167"/>
        <v>2014</v>
      </c>
    </row>
    <row r="2580" spans="1:18" ht="43.2" hidden="1" x14ac:dyDescent="0.55000000000000004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164"/>
        <v>42238.022905092599</v>
      </c>
      <c r="P2580" t="str">
        <f t="shared" si="165"/>
        <v>food</v>
      </c>
      <c r="Q2580" t="str">
        <f t="shared" si="166"/>
        <v>food trucks</v>
      </c>
      <c r="R2580">
        <f t="shared" si="167"/>
        <v>2015</v>
      </c>
    </row>
    <row r="2581" spans="1:18" ht="43.2" hidden="1" x14ac:dyDescent="0.55000000000000004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164"/>
        <v>41837.829895833333</v>
      </c>
      <c r="P2581" t="str">
        <f t="shared" si="165"/>
        <v>food</v>
      </c>
      <c r="Q2581" t="str">
        <f t="shared" si="166"/>
        <v>food trucks</v>
      </c>
      <c r="R2581">
        <f t="shared" si="167"/>
        <v>2014</v>
      </c>
    </row>
    <row r="2582" spans="1:18" ht="43.2" hidden="1" x14ac:dyDescent="0.55000000000000004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164"/>
        <v>42110.326423611114</v>
      </c>
      <c r="P2582" t="str">
        <f t="shared" si="165"/>
        <v>food</v>
      </c>
      <c r="Q2582" t="str">
        <f t="shared" si="166"/>
        <v>food trucks</v>
      </c>
      <c r="R2582">
        <f t="shared" si="167"/>
        <v>2015</v>
      </c>
    </row>
    <row r="2583" spans="1:18" ht="43.2" hidden="1" x14ac:dyDescent="0.55000000000000004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164"/>
        <v>42294.628449074073</v>
      </c>
      <c r="P2583" t="str">
        <f t="shared" si="165"/>
        <v>food</v>
      </c>
      <c r="Q2583" t="str">
        <f t="shared" si="166"/>
        <v>food trucks</v>
      </c>
      <c r="R2583">
        <f t="shared" si="167"/>
        <v>2015</v>
      </c>
    </row>
    <row r="2584" spans="1:18" ht="28.8" hidden="1" x14ac:dyDescent="0.55000000000000004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164"/>
        <v>42642.988819444443</v>
      </c>
      <c r="P2584" t="str">
        <f t="shared" si="165"/>
        <v>food</v>
      </c>
      <c r="Q2584" t="str">
        <f t="shared" si="166"/>
        <v>food trucks</v>
      </c>
      <c r="R2584">
        <f t="shared" si="167"/>
        <v>2016</v>
      </c>
    </row>
    <row r="2585" spans="1:18" ht="43.2" hidden="1" x14ac:dyDescent="0.55000000000000004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164"/>
        <v>42019.76944444445</v>
      </c>
      <c r="P2585" t="str">
        <f t="shared" si="165"/>
        <v>food</v>
      </c>
      <c r="Q2585" t="str">
        <f t="shared" si="166"/>
        <v>food trucks</v>
      </c>
      <c r="R2585">
        <f t="shared" si="167"/>
        <v>2015</v>
      </c>
    </row>
    <row r="2586" spans="1:18" ht="28.8" hidden="1" x14ac:dyDescent="0.55000000000000004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164"/>
        <v>42140.173252314817</v>
      </c>
      <c r="P2586" t="str">
        <f t="shared" si="165"/>
        <v>food</v>
      </c>
      <c r="Q2586" t="str">
        <f t="shared" si="166"/>
        <v>food trucks</v>
      </c>
      <c r="R2586">
        <f t="shared" si="167"/>
        <v>2015</v>
      </c>
    </row>
    <row r="2587" spans="1:18" ht="43.2" hidden="1" x14ac:dyDescent="0.55000000000000004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164"/>
        <v>41795.963333333333</v>
      </c>
      <c r="P2587" t="str">
        <f t="shared" si="165"/>
        <v>food</v>
      </c>
      <c r="Q2587" t="str">
        <f t="shared" si="166"/>
        <v>food trucks</v>
      </c>
      <c r="R2587">
        <f t="shared" si="167"/>
        <v>2014</v>
      </c>
    </row>
    <row r="2588" spans="1:18" ht="28.8" hidden="1" x14ac:dyDescent="0.55000000000000004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164"/>
        <v>42333.330277777779</v>
      </c>
      <c r="P2588" t="str">
        <f t="shared" si="165"/>
        <v>food</v>
      </c>
      <c r="Q2588" t="str">
        <f t="shared" si="166"/>
        <v>food trucks</v>
      </c>
      <c r="R2588">
        <f t="shared" si="167"/>
        <v>2015</v>
      </c>
    </row>
    <row r="2589" spans="1:18" ht="43.2" hidden="1" x14ac:dyDescent="0.55000000000000004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164"/>
        <v>42338.675381944442</v>
      </c>
      <c r="P2589" t="str">
        <f t="shared" si="165"/>
        <v>food</v>
      </c>
      <c r="Q2589" t="str">
        <f t="shared" si="166"/>
        <v>food trucks</v>
      </c>
      <c r="R2589">
        <f t="shared" si="167"/>
        <v>2015</v>
      </c>
    </row>
    <row r="2590" spans="1:18" ht="43.2" hidden="1" x14ac:dyDescent="0.55000000000000004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164"/>
        <v>42042.676226851851</v>
      </c>
      <c r="P2590" t="str">
        <f t="shared" si="165"/>
        <v>food</v>
      </c>
      <c r="Q2590" t="str">
        <f t="shared" si="166"/>
        <v>food trucks</v>
      </c>
      <c r="R2590">
        <f t="shared" si="167"/>
        <v>2015</v>
      </c>
    </row>
    <row r="2591" spans="1:18" ht="43.2" hidden="1" x14ac:dyDescent="0.55000000000000004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164"/>
        <v>42422.536192129628</v>
      </c>
      <c r="P2591" t="str">
        <f t="shared" si="165"/>
        <v>food</v>
      </c>
      <c r="Q2591" t="str">
        <f t="shared" si="166"/>
        <v>food trucks</v>
      </c>
      <c r="R2591">
        <f t="shared" si="167"/>
        <v>2016</v>
      </c>
    </row>
    <row r="2592" spans="1:18" ht="43.2" hidden="1" x14ac:dyDescent="0.55000000000000004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164"/>
        <v>42388.589085648149</v>
      </c>
      <c r="P2592" t="str">
        <f t="shared" si="165"/>
        <v>food</v>
      </c>
      <c r="Q2592" t="str">
        <f t="shared" si="166"/>
        <v>food trucks</v>
      </c>
      <c r="R2592">
        <f t="shared" si="167"/>
        <v>2016</v>
      </c>
    </row>
    <row r="2593" spans="1:18" ht="43.2" hidden="1" x14ac:dyDescent="0.55000000000000004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164"/>
        <v>42382.906527777777</v>
      </c>
      <c r="P2593" t="str">
        <f t="shared" si="165"/>
        <v>food</v>
      </c>
      <c r="Q2593" t="str">
        <f t="shared" si="166"/>
        <v>food trucks</v>
      </c>
      <c r="R2593">
        <f t="shared" si="167"/>
        <v>2016</v>
      </c>
    </row>
    <row r="2594" spans="1:18" ht="43.2" hidden="1" x14ac:dyDescent="0.55000000000000004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164"/>
        <v>41887.801168981481</v>
      </c>
      <c r="P2594" t="str">
        <f t="shared" si="165"/>
        <v>food</v>
      </c>
      <c r="Q2594" t="str">
        <f t="shared" si="166"/>
        <v>food trucks</v>
      </c>
      <c r="R2594">
        <f t="shared" si="167"/>
        <v>2014</v>
      </c>
    </row>
    <row r="2595" spans="1:18" ht="43.2" hidden="1" x14ac:dyDescent="0.55000000000000004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164"/>
        <v>42089.84520833334</v>
      </c>
      <c r="P2595" t="str">
        <f t="shared" si="165"/>
        <v>food</v>
      </c>
      <c r="Q2595" t="str">
        <f t="shared" si="166"/>
        <v>food trucks</v>
      </c>
      <c r="R2595">
        <f t="shared" si="167"/>
        <v>2015</v>
      </c>
    </row>
    <row r="2596" spans="1:18" ht="43.2" hidden="1" x14ac:dyDescent="0.55000000000000004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164"/>
        <v>41828.967916666668</v>
      </c>
      <c r="P2596" t="str">
        <f t="shared" si="165"/>
        <v>food</v>
      </c>
      <c r="Q2596" t="str">
        <f t="shared" si="166"/>
        <v>food trucks</v>
      </c>
      <c r="R2596">
        <f t="shared" si="167"/>
        <v>2014</v>
      </c>
    </row>
    <row r="2597" spans="1:18" ht="28.8" hidden="1" x14ac:dyDescent="0.55000000000000004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164"/>
        <v>42760.244212962964</v>
      </c>
      <c r="P2597" t="str">
        <f t="shared" si="165"/>
        <v>food</v>
      </c>
      <c r="Q2597" t="str">
        <f t="shared" si="166"/>
        <v>food trucks</v>
      </c>
      <c r="R2597">
        <f t="shared" si="167"/>
        <v>2017</v>
      </c>
    </row>
    <row r="2598" spans="1:18" ht="43.2" hidden="1" x14ac:dyDescent="0.55000000000000004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164"/>
        <v>41828.664456018516</v>
      </c>
      <c r="P2598" t="str">
        <f t="shared" si="165"/>
        <v>food</v>
      </c>
      <c r="Q2598" t="str">
        <f t="shared" si="166"/>
        <v>food trucks</v>
      </c>
      <c r="R2598">
        <f t="shared" si="167"/>
        <v>2014</v>
      </c>
    </row>
    <row r="2599" spans="1:18" ht="43.2" hidden="1" x14ac:dyDescent="0.55000000000000004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164"/>
        <v>42510.341631944444</v>
      </c>
      <c r="P2599" t="str">
        <f t="shared" si="165"/>
        <v>food</v>
      </c>
      <c r="Q2599" t="str">
        <f t="shared" si="166"/>
        <v>food trucks</v>
      </c>
      <c r="R2599">
        <f t="shared" si="167"/>
        <v>2016</v>
      </c>
    </row>
    <row r="2600" spans="1:18" ht="43.2" hidden="1" x14ac:dyDescent="0.55000000000000004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164"/>
        <v>42240.840289351851</v>
      </c>
      <c r="P2600" t="str">
        <f t="shared" si="165"/>
        <v>food</v>
      </c>
      <c r="Q2600" t="str">
        <f t="shared" si="166"/>
        <v>food trucks</v>
      </c>
      <c r="R2600">
        <f t="shared" si="167"/>
        <v>2015</v>
      </c>
    </row>
    <row r="2601" spans="1:18" ht="28.8" hidden="1" x14ac:dyDescent="0.55000000000000004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164"/>
        <v>41809.754016203704</v>
      </c>
      <c r="P2601" t="str">
        <f t="shared" si="165"/>
        <v>food</v>
      </c>
      <c r="Q2601" t="str">
        <f t="shared" si="166"/>
        <v>food trucks</v>
      </c>
      <c r="R2601">
        <f t="shared" si="167"/>
        <v>2014</v>
      </c>
    </row>
    <row r="2602" spans="1:18" ht="28.8" hidden="1" x14ac:dyDescent="0.55000000000000004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164"/>
        <v>42394.900462962964</v>
      </c>
      <c r="P2602" t="str">
        <f t="shared" si="165"/>
        <v>food</v>
      </c>
      <c r="Q2602" t="str">
        <f t="shared" si="166"/>
        <v>food trucks</v>
      </c>
      <c r="R2602">
        <f t="shared" si="167"/>
        <v>2016</v>
      </c>
    </row>
    <row r="2603" spans="1:18" ht="43.2" hidden="1" x14ac:dyDescent="0.55000000000000004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164"/>
        <v>41150.902187499996</v>
      </c>
      <c r="P2603" t="str">
        <f t="shared" si="165"/>
        <v>technology</v>
      </c>
      <c r="Q2603" t="str">
        <f t="shared" si="166"/>
        <v>space exploration</v>
      </c>
      <c r="R2603">
        <f t="shared" si="167"/>
        <v>2012</v>
      </c>
    </row>
    <row r="2604" spans="1:18" ht="43.2" hidden="1" x14ac:dyDescent="0.55000000000000004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164"/>
        <v>41915.747314814813</v>
      </c>
      <c r="P2604" t="str">
        <f t="shared" si="165"/>
        <v>technology</v>
      </c>
      <c r="Q2604" t="str">
        <f t="shared" si="166"/>
        <v>space exploration</v>
      </c>
      <c r="R2604">
        <f t="shared" si="167"/>
        <v>2014</v>
      </c>
    </row>
    <row r="2605" spans="1:18" ht="28.8" hidden="1" x14ac:dyDescent="0.55000000000000004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164"/>
        <v>41617.912662037037</v>
      </c>
      <c r="P2605" t="str">
        <f t="shared" si="165"/>
        <v>technology</v>
      </c>
      <c r="Q2605" t="str">
        <f t="shared" si="166"/>
        <v>space exploration</v>
      </c>
      <c r="R2605">
        <f t="shared" si="167"/>
        <v>2013</v>
      </c>
    </row>
    <row r="2606" spans="1:18" ht="43.2" hidden="1" x14ac:dyDescent="0.55000000000000004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164"/>
        <v>40998.051192129627</v>
      </c>
      <c r="P2606" t="str">
        <f t="shared" si="165"/>
        <v>technology</v>
      </c>
      <c r="Q2606" t="str">
        <f t="shared" si="166"/>
        <v>space exploration</v>
      </c>
      <c r="R2606">
        <f t="shared" si="167"/>
        <v>2012</v>
      </c>
    </row>
    <row r="2607" spans="1:18" ht="43.2" hidden="1" x14ac:dyDescent="0.55000000000000004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164"/>
        <v>42508.541550925926</v>
      </c>
      <c r="P2607" t="str">
        <f t="shared" si="165"/>
        <v>technology</v>
      </c>
      <c r="Q2607" t="str">
        <f t="shared" si="166"/>
        <v>space exploration</v>
      </c>
      <c r="R2607">
        <f t="shared" si="167"/>
        <v>2016</v>
      </c>
    </row>
    <row r="2608" spans="1:18" ht="57.6" hidden="1" x14ac:dyDescent="0.55000000000000004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164"/>
        <v>41726.712754629632</v>
      </c>
      <c r="P2608" t="str">
        <f t="shared" si="165"/>
        <v>technology</v>
      </c>
      <c r="Q2608" t="str">
        <f t="shared" si="166"/>
        <v>space exploration</v>
      </c>
      <c r="R2608">
        <f t="shared" si="167"/>
        <v>2014</v>
      </c>
    </row>
    <row r="2609" spans="1:18" ht="43.2" hidden="1" x14ac:dyDescent="0.55000000000000004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164"/>
        <v>42184.874675925923</v>
      </c>
      <c r="P2609" t="str">
        <f t="shared" si="165"/>
        <v>technology</v>
      </c>
      <c r="Q2609" t="str">
        <f t="shared" si="166"/>
        <v>space exploration</v>
      </c>
      <c r="R2609">
        <f t="shared" si="167"/>
        <v>2015</v>
      </c>
    </row>
    <row r="2610" spans="1:18" ht="43.2" hidden="1" x14ac:dyDescent="0.55000000000000004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164"/>
        <v>42767.801712962959</v>
      </c>
      <c r="P2610" t="str">
        <f t="shared" si="165"/>
        <v>technology</v>
      </c>
      <c r="Q2610" t="str">
        <f t="shared" si="166"/>
        <v>space exploration</v>
      </c>
      <c r="R2610">
        <f t="shared" si="167"/>
        <v>2017</v>
      </c>
    </row>
    <row r="2611" spans="1:18" ht="43.2" hidden="1" x14ac:dyDescent="0.55000000000000004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164"/>
        <v>41075.237858796296</v>
      </c>
      <c r="P2611" t="str">
        <f t="shared" si="165"/>
        <v>technology</v>
      </c>
      <c r="Q2611" t="str">
        <f t="shared" si="166"/>
        <v>space exploration</v>
      </c>
      <c r="R2611">
        <f t="shared" si="167"/>
        <v>2012</v>
      </c>
    </row>
    <row r="2612" spans="1:18" ht="28.8" hidden="1" x14ac:dyDescent="0.55000000000000004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164"/>
        <v>42564.881076388891</v>
      </c>
      <c r="P2612" t="str">
        <f t="shared" si="165"/>
        <v>technology</v>
      </c>
      <c r="Q2612" t="str">
        <f t="shared" si="166"/>
        <v>space exploration</v>
      </c>
      <c r="R2612">
        <f t="shared" si="167"/>
        <v>2016</v>
      </c>
    </row>
    <row r="2613" spans="1:18" ht="43.2" hidden="1" x14ac:dyDescent="0.55000000000000004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164"/>
        <v>42704.335810185185</v>
      </c>
      <c r="P2613" t="str">
        <f t="shared" si="165"/>
        <v>technology</v>
      </c>
      <c r="Q2613" t="str">
        <f t="shared" si="166"/>
        <v>space exploration</v>
      </c>
      <c r="R2613">
        <f t="shared" si="167"/>
        <v>2016</v>
      </c>
    </row>
    <row r="2614" spans="1:18" ht="43.2" hidden="1" x14ac:dyDescent="0.55000000000000004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164"/>
        <v>41982.143171296295</v>
      </c>
      <c r="P2614" t="str">
        <f t="shared" si="165"/>
        <v>technology</v>
      </c>
      <c r="Q2614" t="str">
        <f t="shared" si="166"/>
        <v>space exploration</v>
      </c>
      <c r="R2614">
        <f t="shared" si="167"/>
        <v>2014</v>
      </c>
    </row>
    <row r="2615" spans="1:18" ht="43.2" hidden="1" x14ac:dyDescent="0.55000000000000004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164"/>
        <v>41143.81821759259</v>
      </c>
      <c r="P2615" t="str">
        <f t="shared" si="165"/>
        <v>technology</v>
      </c>
      <c r="Q2615" t="str">
        <f t="shared" si="166"/>
        <v>space exploration</v>
      </c>
      <c r="R2615">
        <f t="shared" si="167"/>
        <v>2012</v>
      </c>
    </row>
    <row r="2616" spans="1:18" ht="43.2" hidden="1" x14ac:dyDescent="0.55000000000000004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164"/>
        <v>41730.708472222221</v>
      </c>
      <c r="P2616" t="str">
        <f t="shared" si="165"/>
        <v>technology</v>
      </c>
      <c r="Q2616" t="str">
        <f t="shared" si="166"/>
        <v>space exploration</v>
      </c>
      <c r="R2616">
        <f t="shared" si="167"/>
        <v>2014</v>
      </c>
    </row>
    <row r="2617" spans="1:18" ht="43.2" hidden="1" x14ac:dyDescent="0.55000000000000004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164"/>
        <v>42453.49726851852</v>
      </c>
      <c r="P2617" t="str">
        <f t="shared" si="165"/>
        <v>technology</v>
      </c>
      <c r="Q2617" t="str">
        <f t="shared" si="166"/>
        <v>space exploration</v>
      </c>
      <c r="R2617">
        <f t="shared" si="167"/>
        <v>2016</v>
      </c>
    </row>
    <row r="2618" spans="1:18" ht="43.2" hidden="1" x14ac:dyDescent="0.55000000000000004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164"/>
        <v>42211.99454861111</v>
      </c>
      <c r="P2618" t="str">
        <f t="shared" si="165"/>
        <v>technology</v>
      </c>
      <c r="Q2618" t="str">
        <f t="shared" si="166"/>
        <v>space exploration</v>
      </c>
      <c r="R2618">
        <f t="shared" si="167"/>
        <v>2015</v>
      </c>
    </row>
    <row r="2619" spans="1:18" ht="43.2" hidden="1" x14ac:dyDescent="0.55000000000000004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164"/>
        <v>41902.874432870369</v>
      </c>
      <c r="P2619" t="str">
        <f t="shared" si="165"/>
        <v>technology</v>
      </c>
      <c r="Q2619" t="str">
        <f t="shared" si="166"/>
        <v>space exploration</v>
      </c>
      <c r="R2619">
        <f t="shared" si="167"/>
        <v>2014</v>
      </c>
    </row>
    <row r="2620" spans="1:18" ht="28.8" hidden="1" x14ac:dyDescent="0.55000000000000004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164"/>
        <v>42279.792372685188</v>
      </c>
      <c r="P2620" t="str">
        <f t="shared" si="165"/>
        <v>technology</v>
      </c>
      <c r="Q2620" t="str">
        <f t="shared" si="166"/>
        <v>space exploration</v>
      </c>
      <c r="R2620">
        <f t="shared" si="167"/>
        <v>2015</v>
      </c>
    </row>
    <row r="2621" spans="1:18" ht="43.2" hidden="1" x14ac:dyDescent="0.55000000000000004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164"/>
        <v>42273.884305555555</v>
      </c>
      <c r="P2621" t="str">
        <f t="shared" si="165"/>
        <v>technology</v>
      </c>
      <c r="Q2621" t="str">
        <f t="shared" si="166"/>
        <v>space exploration</v>
      </c>
      <c r="R2621">
        <f t="shared" si="167"/>
        <v>2015</v>
      </c>
    </row>
    <row r="2622" spans="1:18" ht="43.2" hidden="1" x14ac:dyDescent="0.55000000000000004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164"/>
        <v>42251.16715277778</v>
      </c>
      <c r="P2622" t="str">
        <f t="shared" si="165"/>
        <v>technology</v>
      </c>
      <c r="Q2622" t="str">
        <f t="shared" si="166"/>
        <v>space exploration</v>
      </c>
      <c r="R2622">
        <f t="shared" si="167"/>
        <v>2015</v>
      </c>
    </row>
    <row r="2623" spans="1:18" ht="43.2" hidden="1" x14ac:dyDescent="0.55000000000000004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164"/>
        <v>42115.74754629629</v>
      </c>
      <c r="P2623" t="str">
        <f t="shared" si="165"/>
        <v>technology</v>
      </c>
      <c r="Q2623" t="str">
        <f t="shared" si="166"/>
        <v>space exploration</v>
      </c>
      <c r="R2623">
        <f t="shared" si="167"/>
        <v>2015</v>
      </c>
    </row>
    <row r="2624" spans="1:18" ht="43.2" hidden="1" x14ac:dyDescent="0.55000000000000004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164"/>
        <v>42689.74324074074</v>
      </c>
      <c r="P2624" t="str">
        <f t="shared" si="165"/>
        <v>technology</v>
      </c>
      <c r="Q2624" t="str">
        <f t="shared" si="166"/>
        <v>space exploration</v>
      </c>
      <c r="R2624">
        <f t="shared" si="167"/>
        <v>2016</v>
      </c>
    </row>
    <row r="2625" spans="1:18" ht="43.2" hidden="1" x14ac:dyDescent="0.55000000000000004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164"/>
        <v>42692.256550925929</v>
      </c>
      <c r="P2625" t="str">
        <f t="shared" si="165"/>
        <v>technology</v>
      </c>
      <c r="Q2625" t="str">
        <f t="shared" si="166"/>
        <v>space exploration</v>
      </c>
      <c r="R2625">
        <f t="shared" si="167"/>
        <v>2016</v>
      </c>
    </row>
    <row r="2626" spans="1:18" ht="43.2" hidden="1" x14ac:dyDescent="0.55000000000000004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si="164"/>
        <v>41144.42155092593</v>
      </c>
      <c r="P2626" t="str">
        <f t="shared" si="165"/>
        <v>technology</v>
      </c>
      <c r="Q2626" t="str">
        <f t="shared" si="166"/>
        <v>space exploration</v>
      </c>
      <c r="R2626">
        <f t="shared" si="167"/>
        <v>2012</v>
      </c>
    </row>
    <row r="2627" spans="1:18" ht="43.2" hidden="1" x14ac:dyDescent="0.55000000000000004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si="164"/>
        <v>42658.810277777782</v>
      </c>
      <c r="P2627" t="str">
        <f t="shared" si="165"/>
        <v>technology</v>
      </c>
      <c r="Q2627" t="str">
        <f t="shared" si="166"/>
        <v>space exploration</v>
      </c>
      <c r="R2627">
        <f t="shared" si="167"/>
        <v>2016</v>
      </c>
    </row>
    <row r="2628" spans="1:18" ht="43.2" hidden="1" x14ac:dyDescent="0.55000000000000004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164"/>
        <v>42128.628113425926</v>
      </c>
      <c r="P2628" t="str">
        <f t="shared" si="165"/>
        <v>technology</v>
      </c>
      <c r="Q2628" t="str">
        <f t="shared" si="166"/>
        <v>space exploration</v>
      </c>
      <c r="R2628">
        <f t="shared" si="167"/>
        <v>2015</v>
      </c>
    </row>
    <row r="2629" spans="1:18" ht="43.2" hidden="1" x14ac:dyDescent="0.55000000000000004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164"/>
        <v>42304.829409722224</v>
      </c>
      <c r="P2629" t="str">
        <f t="shared" si="165"/>
        <v>technology</v>
      </c>
      <c r="Q2629" t="str">
        <f t="shared" si="166"/>
        <v>space exploration</v>
      </c>
      <c r="R2629">
        <f t="shared" si="167"/>
        <v>2015</v>
      </c>
    </row>
    <row r="2630" spans="1:18" ht="28.8" hidden="1" x14ac:dyDescent="0.55000000000000004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164"/>
        <v>41953.966053240743</v>
      </c>
      <c r="P2630" t="str">
        <f t="shared" si="165"/>
        <v>technology</v>
      </c>
      <c r="Q2630" t="str">
        <f t="shared" si="166"/>
        <v>space exploration</v>
      </c>
      <c r="R2630">
        <f t="shared" si="167"/>
        <v>2014</v>
      </c>
    </row>
    <row r="2631" spans="1:18" ht="28.8" hidden="1" x14ac:dyDescent="0.55000000000000004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164"/>
        <v>42108.538449074069</v>
      </c>
      <c r="P2631" t="str">
        <f t="shared" si="165"/>
        <v>technology</v>
      </c>
      <c r="Q2631" t="str">
        <f t="shared" si="166"/>
        <v>space exploration</v>
      </c>
      <c r="R2631">
        <f t="shared" si="167"/>
        <v>2015</v>
      </c>
    </row>
    <row r="2632" spans="1:18" ht="43.2" hidden="1" x14ac:dyDescent="0.55000000000000004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164"/>
        <v>42524.105462962965</v>
      </c>
      <c r="P2632" t="str">
        <f t="shared" si="165"/>
        <v>technology</v>
      </c>
      <c r="Q2632" t="str">
        <f t="shared" si="166"/>
        <v>space exploration</v>
      </c>
      <c r="R2632">
        <f t="shared" si="167"/>
        <v>2016</v>
      </c>
    </row>
    <row r="2633" spans="1:18" ht="43.2" hidden="1" x14ac:dyDescent="0.55000000000000004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164"/>
        <v>42218.169293981482</v>
      </c>
      <c r="P2633" t="str">
        <f t="shared" si="165"/>
        <v>technology</v>
      </c>
      <c r="Q2633" t="str">
        <f t="shared" si="166"/>
        <v>space exploration</v>
      </c>
      <c r="R2633">
        <f t="shared" si="167"/>
        <v>2015</v>
      </c>
    </row>
    <row r="2634" spans="1:18" ht="43.2" hidden="1" x14ac:dyDescent="0.55000000000000004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ref="O2634:O2697" si="168">(((J2634/60)/60)/24)+DATE(1970,1,1)</f>
        <v>42494.061793981484</v>
      </c>
      <c r="P2634" t="str">
        <f t="shared" ref="P2634:P2697" si="169">LEFT(N2634,SEARCH("/",N2634)-1)</f>
        <v>technology</v>
      </c>
      <c r="Q2634" t="str">
        <f t="shared" ref="Q2634:Q2697" si="170">RIGHT(N2634,LEN(N2634)-SEARCH("/",N2634))</f>
        <v>space exploration</v>
      </c>
      <c r="R2634">
        <f t="shared" ref="R2634:R2697" si="171">YEAR(O2634)</f>
        <v>2016</v>
      </c>
    </row>
    <row r="2635" spans="1:18" ht="43.2" hidden="1" x14ac:dyDescent="0.55000000000000004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168"/>
        <v>41667.823287037041</v>
      </c>
      <c r="P2635" t="str">
        <f t="shared" si="169"/>
        <v>technology</v>
      </c>
      <c r="Q2635" t="str">
        <f t="shared" si="170"/>
        <v>space exploration</v>
      </c>
      <c r="R2635">
        <f t="shared" si="171"/>
        <v>2014</v>
      </c>
    </row>
    <row r="2636" spans="1:18" ht="43.2" hidden="1" x14ac:dyDescent="0.55000000000000004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168"/>
        <v>42612.656493055561</v>
      </c>
      <c r="P2636" t="str">
        <f t="shared" si="169"/>
        <v>technology</v>
      </c>
      <c r="Q2636" t="str">
        <f t="shared" si="170"/>
        <v>space exploration</v>
      </c>
      <c r="R2636">
        <f t="shared" si="171"/>
        <v>2016</v>
      </c>
    </row>
    <row r="2637" spans="1:18" ht="43.2" hidden="1" x14ac:dyDescent="0.55000000000000004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168"/>
        <v>42037.950937500005</v>
      </c>
      <c r="P2637" t="str">
        <f t="shared" si="169"/>
        <v>technology</v>
      </c>
      <c r="Q2637" t="str">
        <f t="shared" si="170"/>
        <v>space exploration</v>
      </c>
      <c r="R2637">
        <f t="shared" si="171"/>
        <v>2015</v>
      </c>
    </row>
    <row r="2638" spans="1:18" ht="43.2" hidden="1" x14ac:dyDescent="0.55000000000000004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168"/>
        <v>42636.614745370374</v>
      </c>
      <c r="P2638" t="str">
        <f t="shared" si="169"/>
        <v>technology</v>
      </c>
      <c r="Q2638" t="str">
        <f t="shared" si="170"/>
        <v>space exploration</v>
      </c>
      <c r="R2638">
        <f t="shared" si="171"/>
        <v>2016</v>
      </c>
    </row>
    <row r="2639" spans="1:18" ht="28.8" hidden="1" x14ac:dyDescent="0.55000000000000004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168"/>
        <v>42639.549479166672</v>
      </c>
      <c r="P2639" t="str">
        <f t="shared" si="169"/>
        <v>technology</v>
      </c>
      <c r="Q2639" t="str">
        <f t="shared" si="170"/>
        <v>space exploration</v>
      </c>
      <c r="R2639">
        <f t="shared" si="171"/>
        <v>2016</v>
      </c>
    </row>
    <row r="2640" spans="1:18" ht="43.2" hidden="1" x14ac:dyDescent="0.55000000000000004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168"/>
        <v>41989.913136574076</v>
      </c>
      <c r="P2640" t="str">
        <f t="shared" si="169"/>
        <v>technology</v>
      </c>
      <c r="Q2640" t="str">
        <f t="shared" si="170"/>
        <v>space exploration</v>
      </c>
      <c r="R2640">
        <f t="shared" si="171"/>
        <v>2014</v>
      </c>
    </row>
    <row r="2641" spans="1:18" ht="43.2" hidden="1" x14ac:dyDescent="0.55000000000000004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168"/>
        <v>42024.86513888889</v>
      </c>
      <c r="P2641" t="str">
        <f t="shared" si="169"/>
        <v>technology</v>
      </c>
      <c r="Q2641" t="str">
        <f t="shared" si="170"/>
        <v>space exploration</v>
      </c>
      <c r="R2641">
        <f t="shared" si="171"/>
        <v>2015</v>
      </c>
    </row>
    <row r="2642" spans="1:18" ht="57.6" hidden="1" x14ac:dyDescent="0.55000000000000004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168"/>
        <v>42103.160578703704</v>
      </c>
      <c r="P2642" t="str">
        <f t="shared" si="169"/>
        <v>technology</v>
      </c>
      <c r="Q2642" t="str">
        <f t="shared" si="170"/>
        <v>space exploration</v>
      </c>
      <c r="R2642">
        <f t="shared" si="171"/>
        <v>2015</v>
      </c>
    </row>
    <row r="2643" spans="1:18" ht="28.8" hidden="1" x14ac:dyDescent="0.55000000000000004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168"/>
        <v>41880.827118055553</v>
      </c>
      <c r="P2643" t="str">
        <f t="shared" si="169"/>
        <v>technology</v>
      </c>
      <c r="Q2643" t="str">
        <f t="shared" si="170"/>
        <v>space exploration</v>
      </c>
      <c r="R2643">
        <f t="shared" si="171"/>
        <v>2014</v>
      </c>
    </row>
    <row r="2644" spans="1:18" ht="57.6" hidden="1" x14ac:dyDescent="0.55000000000000004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168"/>
        <v>42536.246620370366</v>
      </c>
      <c r="P2644" t="str">
        <f t="shared" si="169"/>
        <v>technology</v>
      </c>
      <c r="Q2644" t="str">
        <f t="shared" si="170"/>
        <v>space exploration</v>
      </c>
      <c r="R2644">
        <f t="shared" si="171"/>
        <v>2016</v>
      </c>
    </row>
    <row r="2645" spans="1:18" ht="43.2" hidden="1" x14ac:dyDescent="0.55000000000000004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168"/>
        <v>42689.582349537035</v>
      </c>
      <c r="P2645" t="str">
        <f t="shared" si="169"/>
        <v>technology</v>
      </c>
      <c r="Q2645" t="str">
        <f t="shared" si="170"/>
        <v>space exploration</v>
      </c>
      <c r="R2645">
        <f t="shared" si="171"/>
        <v>2016</v>
      </c>
    </row>
    <row r="2646" spans="1:18" ht="43.2" hidden="1" x14ac:dyDescent="0.55000000000000004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168"/>
        <v>42774.792071759264</v>
      </c>
      <c r="P2646" t="str">
        <f t="shared" si="169"/>
        <v>technology</v>
      </c>
      <c r="Q2646" t="str">
        <f t="shared" si="170"/>
        <v>space exploration</v>
      </c>
      <c r="R2646">
        <f t="shared" si="171"/>
        <v>2017</v>
      </c>
    </row>
    <row r="2647" spans="1:18" ht="43.2" hidden="1" x14ac:dyDescent="0.55000000000000004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168"/>
        <v>41921.842627314814</v>
      </c>
      <c r="P2647" t="str">
        <f t="shared" si="169"/>
        <v>technology</v>
      </c>
      <c r="Q2647" t="str">
        <f t="shared" si="170"/>
        <v>space exploration</v>
      </c>
      <c r="R2647">
        <f t="shared" si="171"/>
        <v>2014</v>
      </c>
    </row>
    <row r="2648" spans="1:18" ht="43.2" hidden="1" x14ac:dyDescent="0.55000000000000004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168"/>
        <v>42226.313298611116</v>
      </c>
      <c r="P2648" t="str">
        <f t="shared" si="169"/>
        <v>technology</v>
      </c>
      <c r="Q2648" t="str">
        <f t="shared" si="170"/>
        <v>space exploration</v>
      </c>
      <c r="R2648">
        <f t="shared" si="171"/>
        <v>2015</v>
      </c>
    </row>
    <row r="2649" spans="1:18" ht="43.2" hidden="1" x14ac:dyDescent="0.55000000000000004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168"/>
        <v>42200.261793981481</v>
      </c>
      <c r="P2649" t="str">
        <f t="shared" si="169"/>
        <v>technology</v>
      </c>
      <c r="Q2649" t="str">
        <f t="shared" si="170"/>
        <v>space exploration</v>
      </c>
      <c r="R2649">
        <f t="shared" si="171"/>
        <v>2015</v>
      </c>
    </row>
    <row r="2650" spans="1:18" ht="43.2" hidden="1" x14ac:dyDescent="0.55000000000000004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168"/>
        <v>42408.714814814812</v>
      </c>
      <c r="P2650" t="str">
        <f t="shared" si="169"/>
        <v>technology</v>
      </c>
      <c r="Q2650" t="str">
        <f t="shared" si="170"/>
        <v>space exploration</v>
      </c>
      <c r="R2650">
        <f t="shared" si="171"/>
        <v>2016</v>
      </c>
    </row>
    <row r="2651" spans="1:18" ht="28.8" hidden="1" x14ac:dyDescent="0.55000000000000004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168"/>
        <v>42341.99700231482</v>
      </c>
      <c r="P2651" t="str">
        <f t="shared" si="169"/>
        <v>technology</v>
      </c>
      <c r="Q2651" t="str">
        <f t="shared" si="170"/>
        <v>space exploration</v>
      </c>
      <c r="R2651">
        <f t="shared" si="171"/>
        <v>2015</v>
      </c>
    </row>
    <row r="2652" spans="1:18" ht="43.2" hidden="1" x14ac:dyDescent="0.55000000000000004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168"/>
        <v>42695.624340277776</v>
      </c>
      <c r="P2652" t="str">
        <f t="shared" si="169"/>
        <v>technology</v>
      </c>
      <c r="Q2652" t="str">
        <f t="shared" si="170"/>
        <v>space exploration</v>
      </c>
      <c r="R2652">
        <f t="shared" si="171"/>
        <v>2016</v>
      </c>
    </row>
    <row r="2653" spans="1:18" ht="43.2" hidden="1" x14ac:dyDescent="0.55000000000000004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168"/>
        <v>42327.805659722217</v>
      </c>
      <c r="P2653" t="str">
        <f t="shared" si="169"/>
        <v>technology</v>
      </c>
      <c r="Q2653" t="str">
        <f t="shared" si="170"/>
        <v>space exploration</v>
      </c>
      <c r="R2653">
        <f t="shared" si="171"/>
        <v>2015</v>
      </c>
    </row>
    <row r="2654" spans="1:18" ht="43.2" hidden="1" x14ac:dyDescent="0.55000000000000004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168"/>
        <v>41953.158854166672</v>
      </c>
      <c r="P2654" t="str">
        <f t="shared" si="169"/>
        <v>technology</v>
      </c>
      <c r="Q2654" t="str">
        <f t="shared" si="170"/>
        <v>space exploration</v>
      </c>
      <c r="R2654">
        <f t="shared" si="171"/>
        <v>2014</v>
      </c>
    </row>
    <row r="2655" spans="1:18" ht="43.2" hidden="1" x14ac:dyDescent="0.55000000000000004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168"/>
        <v>41771.651932870373</v>
      </c>
      <c r="P2655" t="str">
        <f t="shared" si="169"/>
        <v>technology</v>
      </c>
      <c r="Q2655" t="str">
        <f t="shared" si="170"/>
        <v>space exploration</v>
      </c>
      <c r="R2655">
        <f t="shared" si="171"/>
        <v>2014</v>
      </c>
    </row>
    <row r="2656" spans="1:18" ht="43.2" hidden="1" x14ac:dyDescent="0.55000000000000004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168"/>
        <v>42055.600995370376</v>
      </c>
      <c r="P2656" t="str">
        <f t="shared" si="169"/>
        <v>technology</v>
      </c>
      <c r="Q2656" t="str">
        <f t="shared" si="170"/>
        <v>space exploration</v>
      </c>
      <c r="R2656">
        <f t="shared" si="171"/>
        <v>2015</v>
      </c>
    </row>
    <row r="2657" spans="1:18" hidden="1" x14ac:dyDescent="0.55000000000000004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168"/>
        <v>42381.866284722222</v>
      </c>
      <c r="P2657" t="str">
        <f t="shared" si="169"/>
        <v>technology</v>
      </c>
      <c r="Q2657" t="str">
        <f t="shared" si="170"/>
        <v>space exploration</v>
      </c>
      <c r="R2657">
        <f t="shared" si="171"/>
        <v>2016</v>
      </c>
    </row>
    <row r="2658" spans="1:18" ht="28.8" hidden="1" x14ac:dyDescent="0.55000000000000004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168"/>
        <v>42767.688518518517</v>
      </c>
      <c r="P2658" t="str">
        <f t="shared" si="169"/>
        <v>technology</v>
      </c>
      <c r="Q2658" t="str">
        <f t="shared" si="170"/>
        <v>space exploration</v>
      </c>
      <c r="R2658">
        <f t="shared" si="171"/>
        <v>2017</v>
      </c>
    </row>
    <row r="2659" spans="1:18" ht="43.2" hidden="1" x14ac:dyDescent="0.55000000000000004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168"/>
        <v>42551.928854166668</v>
      </c>
      <c r="P2659" t="str">
        <f t="shared" si="169"/>
        <v>technology</v>
      </c>
      <c r="Q2659" t="str">
        <f t="shared" si="170"/>
        <v>space exploration</v>
      </c>
      <c r="R2659">
        <f t="shared" si="171"/>
        <v>2016</v>
      </c>
    </row>
    <row r="2660" spans="1:18" ht="43.2" hidden="1" x14ac:dyDescent="0.55000000000000004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168"/>
        <v>42551.884189814817</v>
      </c>
      <c r="P2660" t="str">
        <f t="shared" si="169"/>
        <v>technology</v>
      </c>
      <c r="Q2660" t="str">
        <f t="shared" si="170"/>
        <v>space exploration</v>
      </c>
      <c r="R2660">
        <f t="shared" si="171"/>
        <v>2016</v>
      </c>
    </row>
    <row r="2661" spans="1:18" hidden="1" x14ac:dyDescent="0.55000000000000004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168"/>
        <v>42082.069560185191</v>
      </c>
      <c r="P2661" t="str">
        <f t="shared" si="169"/>
        <v>technology</v>
      </c>
      <c r="Q2661" t="str">
        <f t="shared" si="170"/>
        <v>space exploration</v>
      </c>
      <c r="R2661">
        <f t="shared" si="171"/>
        <v>2015</v>
      </c>
    </row>
    <row r="2662" spans="1:18" ht="43.2" hidden="1" x14ac:dyDescent="0.55000000000000004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168"/>
        <v>42272.713171296295</v>
      </c>
      <c r="P2662" t="str">
        <f t="shared" si="169"/>
        <v>technology</v>
      </c>
      <c r="Q2662" t="str">
        <f t="shared" si="170"/>
        <v>space exploration</v>
      </c>
      <c r="R2662">
        <f t="shared" si="171"/>
        <v>2015</v>
      </c>
    </row>
    <row r="2663" spans="1:18" ht="43.2" hidden="1" x14ac:dyDescent="0.55000000000000004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168"/>
        <v>41542.958449074074</v>
      </c>
      <c r="P2663" t="str">
        <f t="shared" si="169"/>
        <v>technology</v>
      </c>
      <c r="Q2663" t="str">
        <f t="shared" si="170"/>
        <v>makerspaces</v>
      </c>
      <c r="R2663">
        <f t="shared" si="171"/>
        <v>2013</v>
      </c>
    </row>
    <row r="2664" spans="1:18" ht="43.2" hidden="1" x14ac:dyDescent="0.55000000000000004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168"/>
        <v>42207.746678240743</v>
      </c>
      <c r="P2664" t="str">
        <f t="shared" si="169"/>
        <v>technology</v>
      </c>
      <c r="Q2664" t="str">
        <f t="shared" si="170"/>
        <v>makerspaces</v>
      </c>
      <c r="R2664">
        <f t="shared" si="171"/>
        <v>2015</v>
      </c>
    </row>
    <row r="2665" spans="1:18" ht="43.2" hidden="1" x14ac:dyDescent="0.55000000000000004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168"/>
        <v>42222.622766203705</v>
      </c>
      <c r="P2665" t="str">
        <f t="shared" si="169"/>
        <v>technology</v>
      </c>
      <c r="Q2665" t="str">
        <f t="shared" si="170"/>
        <v>makerspaces</v>
      </c>
      <c r="R2665">
        <f t="shared" si="171"/>
        <v>2015</v>
      </c>
    </row>
    <row r="2666" spans="1:18" ht="43.2" hidden="1" x14ac:dyDescent="0.55000000000000004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168"/>
        <v>42313.02542824074</v>
      </c>
      <c r="P2666" t="str">
        <f t="shared" si="169"/>
        <v>technology</v>
      </c>
      <c r="Q2666" t="str">
        <f t="shared" si="170"/>
        <v>makerspaces</v>
      </c>
      <c r="R2666">
        <f t="shared" si="171"/>
        <v>2015</v>
      </c>
    </row>
    <row r="2667" spans="1:18" ht="43.2" hidden="1" x14ac:dyDescent="0.55000000000000004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168"/>
        <v>42083.895532407405</v>
      </c>
      <c r="P2667" t="str">
        <f t="shared" si="169"/>
        <v>technology</v>
      </c>
      <c r="Q2667" t="str">
        <f t="shared" si="170"/>
        <v>makerspaces</v>
      </c>
      <c r="R2667">
        <f t="shared" si="171"/>
        <v>2015</v>
      </c>
    </row>
    <row r="2668" spans="1:18" ht="43.2" hidden="1" x14ac:dyDescent="0.55000000000000004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168"/>
        <v>42235.764340277776</v>
      </c>
      <c r="P2668" t="str">
        <f t="shared" si="169"/>
        <v>technology</v>
      </c>
      <c r="Q2668" t="str">
        <f t="shared" si="170"/>
        <v>makerspaces</v>
      </c>
      <c r="R2668">
        <f t="shared" si="171"/>
        <v>2015</v>
      </c>
    </row>
    <row r="2669" spans="1:18" ht="43.2" hidden="1" x14ac:dyDescent="0.55000000000000004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168"/>
        <v>42380.926111111112</v>
      </c>
      <c r="P2669" t="str">
        <f t="shared" si="169"/>
        <v>technology</v>
      </c>
      <c r="Q2669" t="str">
        <f t="shared" si="170"/>
        <v>makerspaces</v>
      </c>
      <c r="R2669">
        <f t="shared" si="171"/>
        <v>2016</v>
      </c>
    </row>
    <row r="2670" spans="1:18" ht="28.8" hidden="1" x14ac:dyDescent="0.55000000000000004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168"/>
        <v>42275.588715277772</v>
      </c>
      <c r="P2670" t="str">
        <f t="shared" si="169"/>
        <v>technology</v>
      </c>
      <c r="Q2670" t="str">
        <f t="shared" si="170"/>
        <v>makerspaces</v>
      </c>
      <c r="R2670">
        <f t="shared" si="171"/>
        <v>2015</v>
      </c>
    </row>
    <row r="2671" spans="1:18" ht="43.2" hidden="1" x14ac:dyDescent="0.55000000000000004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168"/>
        <v>42319.035833333335</v>
      </c>
      <c r="P2671" t="str">
        <f t="shared" si="169"/>
        <v>technology</v>
      </c>
      <c r="Q2671" t="str">
        <f t="shared" si="170"/>
        <v>makerspaces</v>
      </c>
      <c r="R2671">
        <f t="shared" si="171"/>
        <v>2015</v>
      </c>
    </row>
    <row r="2672" spans="1:18" ht="43.2" hidden="1" x14ac:dyDescent="0.55000000000000004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168"/>
        <v>41821.020601851851</v>
      </c>
      <c r="P2672" t="str">
        <f t="shared" si="169"/>
        <v>technology</v>
      </c>
      <c r="Q2672" t="str">
        <f t="shared" si="170"/>
        <v>makerspaces</v>
      </c>
      <c r="R2672">
        <f t="shared" si="171"/>
        <v>2014</v>
      </c>
    </row>
    <row r="2673" spans="1:18" ht="43.2" hidden="1" x14ac:dyDescent="0.55000000000000004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168"/>
        <v>41962.749027777783</v>
      </c>
      <c r="P2673" t="str">
        <f t="shared" si="169"/>
        <v>technology</v>
      </c>
      <c r="Q2673" t="str">
        <f t="shared" si="170"/>
        <v>makerspaces</v>
      </c>
      <c r="R2673">
        <f t="shared" si="171"/>
        <v>2014</v>
      </c>
    </row>
    <row r="2674" spans="1:18" ht="43.2" hidden="1" x14ac:dyDescent="0.55000000000000004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168"/>
        <v>42344.884143518517</v>
      </c>
      <c r="P2674" t="str">
        <f t="shared" si="169"/>
        <v>technology</v>
      </c>
      <c r="Q2674" t="str">
        <f t="shared" si="170"/>
        <v>makerspaces</v>
      </c>
      <c r="R2674">
        <f t="shared" si="171"/>
        <v>2015</v>
      </c>
    </row>
    <row r="2675" spans="1:18" ht="43.2" hidden="1" x14ac:dyDescent="0.55000000000000004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168"/>
        <v>41912.541655092595</v>
      </c>
      <c r="P2675" t="str">
        <f t="shared" si="169"/>
        <v>technology</v>
      </c>
      <c r="Q2675" t="str">
        <f t="shared" si="170"/>
        <v>makerspaces</v>
      </c>
      <c r="R2675">
        <f t="shared" si="171"/>
        <v>2014</v>
      </c>
    </row>
    <row r="2676" spans="1:18" ht="57.6" hidden="1" x14ac:dyDescent="0.55000000000000004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168"/>
        <v>42529.632754629631</v>
      </c>
      <c r="P2676" t="str">
        <f t="shared" si="169"/>
        <v>technology</v>
      </c>
      <c r="Q2676" t="str">
        <f t="shared" si="170"/>
        <v>makerspaces</v>
      </c>
      <c r="R2676">
        <f t="shared" si="171"/>
        <v>2016</v>
      </c>
    </row>
    <row r="2677" spans="1:18" ht="43.2" hidden="1" x14ac:dyDescent="0.55000000000000004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168"/>
        <v>41923.857511574075</v>
      </c>
      <c r="P2677" t="str">
        <f t="shared" si="169"/>
        <v>technology</v>
      </c>
      <c r="Q2677" t="str">
        <f t="shared" si="170"/>
        <v>makerspaces</v>
      </c>
      <c r="R2677">
        <f t="shared" si="171"/>
        <v>2014</v>
      </c>
    </row>
    <row r="2678" spans="1:18" ht="43.2" hidden="1" x14ac:dyDescent="0.55000000000000004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168"/>
        <v>42482.624699074076</v>
      </c>
      <c r="P2678" t="str">
        <f t="shared" si="169"/>
        <v>technology</v>
      </c>
      <c r="Q2678" t="str">
        <f t="shared" si="170"/>
        <v>makerspaces</v>
      </c>
      <c r="R2678">
        <f t="shared" si="171"/>
        <v>2016</v>
      </c>
    </row>
    <row r="2679" spans="1:18" ht="43.2" hidden="1" x14ac:dyDescent="0.55000000000000004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168"/>
        <v>41793.029432870368</v>
      </c>
      <c r="P2679" t="str">
        <f t="shared" si="169"/>
        <v>technology</v>
      </c>
      <c r="Q2679" t="str">
        <f t="shared" si="170"/>
        <v>makerspaces</v>
      </c>
      <c r="R2679">
        <f t="shared" si="171"/>
        <v>2014</v>
      </c>
    </row>
    <row r="2680" spans="1:18" ht="43.2" hidden="1" x14ac:dyDescent="0.55000000000000004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168"/>
        <v>42241.798206018517</v>
      </c>
      <c r="P2680" t="str">
        <f t="shared" si="169"/>
        <v>technology</v>
      </c>
      <c r="Q2680" t="str">
        <f t="shared" si="170"/>
        <v>makerspaces</v>
      </c>
      <c r="R2680">
        <f t="shared" si="171"/>
        <v>2015</v>
      </c>
    </row>
    <row r="2681" spans="1:18" ht="43.2" hidden="1" x14ac:dyDescent="0.55000000000000004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168"/>
        <v>42033.001087962963</v>
      </c>
      <c r="P2681" t="str">
        <f t="shared" si="169"/>
        <v>technology</v>
      </c>
      <c r="Q2681" t="str">
        <f t="shared" si="170"/>
        <v>makerspaces</v>
      </c>
      <c r="R2681">
        <f t="shared" si="171"/>
        <v>2015</v>
      </c>
    </row>
    <row r="2682" spans="1:18" hidden="1" x14ac:dyDescent="0.55000000000000004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168"/>
        <v>42436.211701388893</v>
      </c>
      <c r="P2682" t="str">
        <f t="shared" si="169"/>
        <v>technology</v>
      </c>
      <c r="Q2682" t="str">
        <f t="shared" si="170"/>
        <v>makerspaces</v>
      </c>
      <c r="R2682">
        <f t="shared" si="171"/>
        <v>2016</v>
      </c>
    </row>
    <row r="2683" spans="1:18" ht="43.2" hidden="1" x14ac:dyDescent="0.55000000000000004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168"/>
        <v>41805.895254629628</v>
      </c>
      <c r="P2683" t="str">
        <f t="shared" si="169"/>
        <v>food</v>
      </c>
      <c r="Q2683" t="str">
        <f t="shared" si="170"/>
        <v>food trucks</v>
      </c>
      <c r="R2683">
        <f t="shared" si="171"/>
        <v>2014</v>
      </c>
    </row>
    <row r="2684" spans="1:18" ht="43.2" hidden="1" x14ac:dyDescent="0.55000000000000004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168"/>
        <v>41932.871990740743</v>
      </c>
      <c r="P2684" t="str">
        <f t="shared" si="169"/>
        <v>food</v>
      </c>
      <c r="Q2684" t="str">
        <f t="shared" si="170"/>
        <v>food trucks</v>
      </c>
      <c r="R2684">
        <f t="shared" si="171"/>
        <v>2014</v>
      </c>
    </row>
    <row r="2685" spans="1:18" ht="43.2" hidden="1" x14ac:dyDescent="0.55000000000000004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168"/>
        <v>42034.75509259259</v>
      </c>
      <c r="P2685" t="str">
        <f t="shared" si="169"/>
        <v>food</v>
      </c>
      <c r="Q2685" t="str">
        <f t="shared" si="170"/>
        <v>food trucks</v>
      </c>
      <c r="R2685">
        <f t="shared" si="171"/>
        <v>2015</v>
      </c>
    </row>
    <row r="2686" spans="1:18" ht="43.2" hidden="1" x14ac:dyDescent="0.55000000000000004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168"/>
        <v>41820.914641203701</v>
      </c>
      <c r="P2686" t="str">
        <f t="shared" si="169"/>
        <v>food</v>
      </c>
      <c r="Q2686" t="str">
        <f t="shared" si="170"/>
        <v>food trucks</v>
      </c>
      <c r="R2686">
        <f t="shared" si="171"/>
        <v>2014</v>
      </c>
    </row>
    <row r="2687" spans="1:18" ht="43.2" hidden="1" x14ac:dyDescent="0.55000000000000004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168"/>
        <v>42061.69594907407</v>
      </c>
      <c r="P2687" t="str">
        <f t="shared" si="169"/>
        <v>food</v>
      </c>
      <c r="Q2687" t="str">
        <f t="shared" si="170"/>
        <v>food trucks</v>
      </c>
      <c r="R2687">
        <f t="shared" si="171"/>
        <v>2015</v>
      </c>
    </row>
    <row r="2688" spans="1:18" ht="43.2" hidden="1" x14ac:dyDescent="0.55000000000000004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168"/>
        <v>41892.974803240737</v>
      </c>
      <c r="P2688" t="str">
        <f t="shared" si="169"/>
        <v>food</v>
      </c>
      <c r="Q2688" t="str">
        <f t="shared" si="170"/>
        <v>food trucks</v>
      </c>
      <c r="R2688">
        <f t="shared" si="171"/>
        <v>2014</v>
      </c>
    </row>
    <row r="2689" spans="1:18" ht="43.2" hidden="1" x14ac:dyDescent="0.55000000000000004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168"/>
        <v>42154.64025462963</v>
      </c>
      <c r="P2689" t="str">
        <f t="shared" si="169"/>
        <v>food</v>
      </c>
      <c r="Q2689" t="str">
        <f t="shared" si="170"/>
        <v>food trucks</v>
      </c>
      <c r="R2689">
        <f t="shared" si="171"/>
        <v>2015</v>
      </c>
    </row>
    <row r="2690" spans="1:18" ht="28.8" hidden="1" x14ac:dyDescent="0.55000000000000004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si="168"/>
        <v>42028.118865740747</v>
      </c>
      <c r="P2690" t="str">
        <f t="shared" si="169"/>
        <v>food</v>
      </c>
      <c r="Q2690" t="str">
        <f t="shared" si="170"/>
        <v>food trucks</v>
      </c>
      <c r="R2690">
        <f t="shared" si="171"/>
        <v>2015</v>
      </c>
    </row>
    <row r="2691" spans="1:18" ht="43.2" hidden="1" x14ac:dyDescent="0.55000000000000004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si="168"/>
        <v>42551.961689814809</v>
      </c>
      <c r="P2691" t="str">
        <f t="shared" si="169"/>
        <v>food</v>
      </c>
      <c r="Q2691" t="str">
        <f t="shared" si="170"/>
        <v>food trucks</v>
      </c>
      <c r="R2691">
        <f t="shared" si="171"/>
        <v>2016</v>
      </c>
    </row>
    <row r="2692" spans="1:18" ht="43.2" hidden="1" x14ac:dyDescent="0.55000000000000004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168"/>
        <v>42113.105046296296</v>
      </c>
      <c r="P2692" t="str">
        <f t="shared" si="169"/>
        <v>food</v>
      </c>
      <c r="Q2692" t="str">
        <f t="shared" si="170"/>
        <v>food trucks</v>
      </c>
      <c r="R2692">
        <f t="shared" si="171"/>
        <v>2015</v>
      </c>
    </row>
    <row r="2693" spans="1:18" ht="28.8" hidden="1" x14ac:dyDescent="0.55000000000000004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168"/>
        <v>42089.724039351851</v>
      </c>
      <c r="P2693" t="str">
        <f t="shared" si="169"/>
        <v>food</v>
      </c>
      <c r="Q2693" t="str">
        <f t="shared" si="170"/>
        <v>food trucks</v>
      </c>
      <c r="R2693">
        <f t="shared" si="171"/>
        <v>2015</v>
      </c>
    </row>
    <row r="2694" spans="1:18" ht="43.2" hidden="1" x14ac:dyDescent="0.55000000000000004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168"/>
        <v>42058.334027777775</v>
      </c>
      <c r="P2694" t="str">
        <f t="shared" si="169"/>
        <v>food</v>
      </c>
      <c r="Q2694" t="str">
        <f t="shared" si="170"/>
        <v>food trucks</v>
      </c>
      <c r="R2694">
        <f t="shared" si="171"/>
        <v>2015</v>
      </c>
    </row>
    <row r="2695" spans="1:18" ht="43.2" hidden="1" x14ac:dyDescent="0.55000000000000004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168"/>
        <v>41834.138495370367</v>
      </c>
      <c r="P2695" t="str">
        <f t="shared" si="169"/>
        <v>food</v>
      </c>
      <c r="Q2695" t="str">
        <f t="shared" si="170"/>
        <v>food trucks</v>
      </c>
      <c r="R2695">
        <f t="shared" si="171"/>
        <v>2014</v>
      </c>
    </row>
    <row r="2696" spans="1:18" ht="43.2" hidden="1" x14ac:dyDescent="0.55000000000000004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168"/>
        <v>41878.140497685185</v>
      </c>
      <c r="P2696" t="str">
        <f t="shared" si="169"/>
        <v>food</v>
      </c>
      <c r="Q2696" t="str">
        <f t="shared" si="170"/>
        <v>food trucks</v>
      </c>
      <c r="R2696">
        <f t="shared" si="171"/>
        <v>2014</v>
      </c>
    </row>
    <row r="2697" spans="1:18" ht="28.8" hidden="1" x14ac:dyDescent="0.55000000000000004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168"/>
        <v>42048.181921296295</v>
      </c>
      <c r="P2697" t="str">
        <f t="shared" si="169"/>
        <v>food</v>
      </c>
      <c r="Q2697" t="str">
        <f t="shared" si="170"/>
        <v>food trucks</v>
      </c>
      <c r="R2697">
        <f t="shared" si="171"/>
        <v>2015</v>
      </c>
    </row>
    <row r="2698" spans="1:18" ht="43.2" hidden="1" x14ac:dyDescent="0.55000000000000004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ref="O2698:O2761" si="172">(((J2698/60)/60)/24)+DATE(1970,1,1)</f>
        <v>41964.844444444447</v>
      </c>
      <c r="P2698" t="str">
        <f t="shared" ref="P2698:P2761" si="173">LEFT(N2698,SEARCH("/",N2698)-1)</f>
        <v>food</v>
      </c>
      <c r="Q2698" t="str">
        <f t="shared" ref="Q2698:Q2761" si="174">RIGHT(N2698,LEN(N2698)-SEARCH("/",N2698))</f>
        <v>food trucks</v>
      </c>
      <c r="R2698">
        <f t="shared" ref="R2698:R2761" si="175">YEAR(O2698)</f>
        <v>2014</v>
      </c>
    </row>
    <row r="2699" spans="1:18" ht="43.2" hidden="1" x14ac:dyDescent="0.55000000000000004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172"/>
        <v>42187.940081018518</v>
      </c>
      <c r="P2699" t="str">
        <f t="shared" si="173"/>
        <v>food</v>
      </c>
      <c r="Q2699" t="str">
        <f t="shared" si="174"/>
        <v>food trucks</v>
      </c>
      <c r="R2699">
        <f t="shared" si="175"/>
        <v>2015</v>
      </c>
    </row>
    <row r="2700" spans="1:18" ht="43.2" hidden="1" x14ac:dyDescent="0.55000000000000004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172"/>
        <v>41787.898240740738</v>
      </c>
      <c r="P2700" t="str">
        <f t="shared" si="173"/>
        <v>food</v>
      </c>
      <c r="Q2700" t="str">
        <f t="shared" si="174"/>
        <v>food trucks</v>
      </c>
      <c r="R2700">
        <f t="shared" si="175"/>
        <v>2014</v>
      </c>
    </row>
    <row r="2701" spans="1:18" ht="43.2" hidden="1" x14ac:dyDescent="0.55000000000000004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172"/>
        <v>41829.896562499998</v>
      </c>
      <c r="P2701" t="str">
        <f t="shared" si="173"/>
        <v>food</v>
      </c>
      <c r="Q2701" t="str">
        <f t="shared" si="174"/>
        <v>food trucks</v>
      </c>
      <c r="R2701">
        <f t="shared" si="175"/>
        <v>2014</v>
      </c>
    </row>
    <row r="2702" spans="1:18" ht="43.2" hidden="1" x14ac:dyDescent="0.55000000000000004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172"/>
        <v>41870.87467592593</v>
      </c>
      <c r="P2702" t="str">
        <f t="shared" si="173"/>
        <v>food</v>
      </c>
      <c r="Q2702" t="str">
        <f t="shared" si="174"/>
        <v>food trucks</v>
      </c>
      <c r="R2702">
        <f t="shared" si="175"/>
        <v>2014</v>
      </c>
    </row>
    <row r="2703" spans="1:18" ht="43.2" hidden="1" x14ac:dyDescent="0.55000000000000004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172"/>
        <v>42801.774699074071</v>
      </c>
      <c r="P2703" t="str">
        <f t="shared" si="173"/>
        <v>theater</v>
      </c>
      <c r="Q2703" t="str">
        <f t="shared" si="174"/>
        <v>spaces</v>
      </c>
      <c r="R2703">
        <f t="shared" si="175"/>
        <v>2017</v>
      </c>
    </row>
    <row r="2704" spans="1:18" ht="43.2" hidden="1" x14ac:dyDescent="0.55000000000000004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172"/>
        <v>42800.801817129628</v>
      </c>
      <c r="P2704" t="str">
        <f t="shared" si="173"/>
        <v>theater</v>
      </c>
      <c r="Q2704" t="str">
        <f t="shared" si="174"/>
        <v>spaces</v>
      </c>
      <c r="R2704">
        <f t="shared" si="175"/>
        <v>2017</v>
      </c>
    </row>
    <row r="2705" spans="1:18" ht="28.8" hidden="1" x14ac:dyDescent="0.55000000000000004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172"/>
        <v>42756.690162037034</v>
      </c>
      <c r="P2705" t="str">
        <f t="shared" si="173"/>
        <v>theater</v>
      </c>
      <c r="Q2705" t="str">
        <f t="shared" si="174"/>
        <v>spaces</v>
      </c>
      <c r="R2705">
        <f t="shared" si="175"/>
        <v>2017</v>
      </c>
    </row>
    <row r="2706" spans="1:18" ht="43.2" hidden="1" x14ac:dyDescent="0.55000000000000004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172"/>
        <v>42787.862430555557</v>
      </c>
      <c r="P2706" t="str">
        <f t="shared" si="173"/>
        <v>theater</v>
      </c>
      <c r="Q2706" t="str">
        <f t="shared" si="174"/>
        <v>spaces</v>
      </c>
      <c r="R2706">
        <f t="shared" si="175"/>
        <v>2017</v>
      </c>
    </row>
    <row r="2707" spans="1:18" ht="28.8" hidden="1" x14ac:dyDescent="0.55000000000000004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172"/>
        <v>42773.916180555556</v>
      </c>
      <c r="P2707" t="str">
        <f t="shared" si="173"/>
        <v>theater</v>
      </c>
      <c r="Q2707" t="str">
        <f t="shared" si="174"/>
        <v>spaces</v>
      </c>
      <c r="R2707">
        <f t="shared" si="175"/>
        <v>2017</v>
      </c>
    </row>
    <row r="2708" spans="1:18" ht="43.2" hidden="1" x14ac:dyDescent="0.55000000000000004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172"/>
        <v>41899.294942129629</v>
      </c>
      <c r="P2708" t="str">
        <f t="shared" si="173"/>
        <v>theater</v>
      </c>
      <c r="Q2708" t="str">
        <f t="shared" si="174"/>
        <v>spaces</v>
      </c>
      <c r="R2708">
        <f t="shared" si="175"/>
        <v>2014</v>
      </c>
    </row>
    <row r="2709" spans="1:18" ht="43.2" hidden="1" x14ac:dyDescent="0.55000000000000004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172"/>
        <v>41391.782905092594</v>
      </c>
      <c r="P2709" t="str">
        <f t="shared" si="173"/>
        <v>theater</v>
      </c>
      <c r="Q2709" t="str">
        <f t="shared" si="174"/>
        <v>spaces</v>
      </c>
      <c r="R2709">
        <f t="shared" si="175"/>
        <v>2013</v>
      </c>
    </row>
    <row r="2710" spans="1:18" ht="43.2" hidden="1" x14ac:dyDescent="0.55000000000000004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172"/>
        <v>42512.698217592595</v>
      </c>
      <c r="P2710" t="str">
        <f t="shared" si="173"/>
        <v>theater</v>
      </c>
      <c r="Q2710" t="str">
        <f t="shared" si="174"/>
        <v>spaces</v>
      </c>
      <c r="R2710">
        <f t="shared" si="175"/>
        <v>2016</v>
      </c>
    </row>
    <row r="2711" spans="1:18" ht="43.2" hidden="1" x14ac:dyDescent="0.55000000000000004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172"/>
        <v>42612.149780092594</v>
      </c>
      <c r="P2711" t="str">
        <f t="shared" si="173"/>
        <v>theater</v>
      </c>
      <c r="Q2711" t="str">
        <f t="shared" si="174"/>
        <v>spaces</v>
      </c>
      <c r="R2711">
        <f t="shared" si="175"/>
        <v>2016</v>
      </c>
    </row>
    <row r="2712" spans="1:18" ht="28.8" hidden="1" x14ac:dyDescent="0.55000000000000004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172"/>
        <v>41828.229490740741</v>
      </c>
      <c r="P2712" t="str">
        <f t="shared" si="173"/>
        <v>theater</v>
      </c>
      <c r="Q2712" t="str">
        <f t="shared" si="174"/>
        <v>spaces</v>
      </c>
      <c r="R2712">
        <f t="shared" si="175"/>
        <v>2014</v>
      </c>
    </row>
    <row r="2713" spans="1:18" ht="43.2" hidden="1" x14ac:dyDescent="0.55000000000000004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172"/>
        <v>41780.745254629634</v>
      </c>
      <c r="P2713" t="str">
        <f t="shared" si="173"/>
        <v>theater</v>
      </c>
      <c r="Q2713" t="str">
        <f t="shared" si="174"/>
        <v>spaces</v>
      </c>
      <c r="R2713">
        <f t="shared" si="175"/>
        <v>2014</v>
      </c>
    </row>
    <row r="2714" spans="1:18" ht="43.2" hidden="1" x14ac:dyDescent="0.55000000000000004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172"/>
        <v>41432.062037037038</v>
      </c>
      <c r="P2714" t="str">
        <f t="shared" si="173"/>
        <v>theater</v>
      </c>
      <c r="Q2714" t="str">
        <f t="shared" si="174"/>
        <v>spaces</v>
      </c>
      <c r="R2714">
        <f t="shared" si="175"/>
        <v>2013</v>
      </c>
    </row>
    <row r="2715" spans="1:18" ht="43.2" hidden="1" x14ac:dyDescent="0.55000000000000004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172"/>
        <v>42322.653749999998</v>
      </c>
      <c r="P2715" t="str">
        <f t="shared" si="173"/>
        <v>theater</v>
      </c>
      <c r="Q2715" t="str">
        <f t="shared" si="174"/>
        <v>spaces</v>
      </c>
      <c r="R2715">
        <f t="shared" si="175"/>
        <v>2015</v>
      </c>
    </row>
    <row r="2716" spans="1:18" ht="28.8" hidden="1" x14ac:dyDescent="0.55000000000000004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172"/>
        <v>42629.655046296291</v>
      </c>
      <c r="P2716" t="str">
        <f t="shared" si="173"/>
        <v>theater</v>
      </c>
      <c r="Q2716" t="str">
        <f t="shared" si="174"/>
        <v>spaces</v>
      </c>
      <c r="R2716">
        <f t="shared" si="175"/>
        <v>2016</v>
      </c>
    </row>
    <row r="2717" spans="1:18" ht="43.2" hidden="1" x14ac:dyDescent="0.55000000000000004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172"/>
        <v>42387.398472222223</v>
      </c>
      <c r="P2717" t="str">
        <f t="shared" si="173"/>
        <v>theater</v>
      </c>
      <c r="Q2717" t="str">
        <f t="shared" si="174"/>
        <v>spaces</v>
      </c>
      <c r="R2717">
        <f t="shared" si="175"/>
        <v>2016</v>
      </c>
    </row>
    <row r="2718" spans="1:18" ht="57.6" hidden="1" x14ac:dyDescent="0.55000000000000004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172"/>
        <v>42255.333252314813</v>
      </c>
      <c r="P2718" t="str">
        <f t="shared" si="173"/>
        <v>theater</v>
      </c>
      <c r="Q2718" t="str">
        <f t="shared" si="174"/>
        <v>spaces</v>
      </c>
      <c r="R2718">
        <f t="shared" si="175"/>
        <v>2015</v>
      </c>
    </row>
    <row r="2719" spans="1:18" ht="43.2" hidden="1" x14ac:dyDescent="0.55000000000000004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172"/>
        <v>41934.914918981485</v>
      </c>
      <c r="P2719" t="str">
        <f t="shared" si="173"/>
        <v>theater</v>
      </c>
      <c r="Q2719" t="str">
        <f t="shared" si="174"/>
        <v>spaces</v>
      </c>
      <c r="R2719">
        <f t="shared" si="175"/>
        <v>2014</v>
      </c>
    </row>
    <row r="2720" spans="1:18" ht="43.2" hidden="1" x14ac:dyDescent="0.55000000000000004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172"/>
        <v>42465.596585648149</v>
      </c>
      <c r="P2720" t="str">
        <f t="shared" si="173"/>
        <v>theater</v>
      </c>
      <c r="Q2720" t="str">
        <f t="shared" si="174"/>
        <v>spaces</v>
      </c>
      <c r="R2720">
        <f t="shared" si="175"/>
        <v>2016</v>
      </c>
    </row>
    <row r="2721" spans="1:18" ht="43.2" hidden="1" x14ac:dyDescent="0.55000000000000004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172"/>
        <v>42418.031180555554</v>
      </c>
      <c r="P2721" t="str">
        <f t="shared" si="173"/>
        <v>theater</v>
      </c>
      <c r="Q2721" t="str">
        <f t="shared" si="174"/>
        <v>spaces</v>
      </c>
      <c r="R2721">
        <f t="shared" si="175"/>
        <v>2016</v>
      </c>
    </row>
    <row r="2722" spans="1:18" ht="43.2" hidden="1" x14ac:dyDescent="0.55000000000000004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172"/>
        <v>42655.465891203698</v>
      </c>
      <c r="P2722" t="str">
        <f t="shared" si="173"/>
        <v>theater</v>
      </c>
      <c r="Q2722" t="str">
        <f t="shared" si="174"/>
        <v>spaces</v>
      </c>
      <c r="R2722">
        <f t="shared" si="175"/>
        <v>2016</v>
      </c>
    </row>
    <row r="2723" spans="1:18" ht="43.2" hidden="1" x14ac:dyDescent="0.55000000000000004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172"/>
        <v>41493.543958333335</v>
      </c>
      <c r="P2723" t="str">
        <f t="shared" si="173"/>
        <v>technology</v>
      </c>
      <c r="Q2723" t="str">
        <f t="shared" si="174"/>
        <v>hardware</v>
      </c>
      <c r="R2723">
        <f t="shared" si="175"/>
        <v>2013</v>
      </c>
    </row>
    <row r="2724" spans="1:18" ht="43.2" hidden="1" x14ac:dyDescent="0.55000000000000004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172"/>
        <v>42704.857094907406</v>
      </c>
      <c r="P2724" t="str">
        <f t="shared" si="173"/>
        <v>technology</v>
      </c>
      <c r="Q2724" t="str">
        <f t="shared" si="174"/>
        <v>hardware</v>
      </c>
      <c r="R2724">
        <f t="shared" si="175"/>
        <v>2016</v>
      </c>
    </row>
    <row r="2725" spans="1:18" ht="43.2" hidden="1" x14ac:dyDescent="0.55000000000000004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172"/>
        <v>41944.83898148148</v>
      </c>
      <c r="P2725" t="str">
        <f t="shared" si="173"/>
        <v>technology</v>
      </c>
      <c r="Q2725" t="str">
        <f t="shared" si="174"/>
        <v>hardware</v>
      </c>
      <c r="R2725">
        <f t="shared" si="175"/>
        <v>2014</v>
      </c>
    </row>
    <row r="2726" spans="1:18" ht="43.2" hidden="1" x14ac:dyDescent="0.55000000000000004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172"/>
        <v>42199.32707175926</v>
      </c>
      <c r="P2726" t="str">
        <f t="shared" si="173"/>
        <v>technology</v>
      </c>
      <c r="Q2726" t="str">
        <f t="shared" si="174"/>
        <v>hardware</v>
      </c>
      <c r="R2726">
        <f t="shared" si="175"/>
        <v>2015</v>
      </c>
    </row>
    <row r="2727" spans="1:18" ht="28.8" hidden="1" x14ac:dyDescent="0.55000000000000004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172"/>
        <v>42745.744618055556</v>
      </c>
      <c r="P2727" t="str">
        <f t="shared" si="173"/>
        <v>technology</v>
      </c>
      <c r="Q2727" t="str">
        <f t="shared" si="174"/>
        <v>hardware</v>
      </c>
      <c r="R2727">
        <f t="shared" si="175"/>
        <v>2017</v>
      </c>
    </row>
    <row r="2728" spans="1:18" hidden="1" x14ac:dyDescent="0.55000000000000004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172"/>
        <v>42452.579988425925</v>
      </c>
      <c r="P2728" t="str">
        <f t="shared" si="173"/>
        <v>technology</v>
      </c>
      <c r="Q2728" t="str">
        <f t="shared" si="174"/>
        <v>hardware</v>
      </c>
      <c r="R2728">
        <f t="shared" si="175"/>
        <v>2016</v>
      </c>
    </row>
    <row r="2729" spans="1:18" ht="43.2" hidden="1" x14ac:dyDescent="0.55000000000000004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172"/>
        <v>42198.676655092597</v>
      </c>
      <c r="P2729" t="str">
        <f t="shared" si="173"/>
        <v>technology</v>
      </c>
      <c r="Q2729" t="str">
        <f t="shared" si="174"/>
        <v>hardware</v>
      </c>
      <c r="R2729">
        <f t="shared" si="175"/>
        <v>2015</v>
      </c>
    </row>
    <row r="2730" spans="1:18" ht="28.8" hidden="1" x14ac:dyDescent="0.55000000000000004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172"/>
        <v>42333.59993055556</v>
      </c>
      <c r="P2730" t="str">
        <f t="shared" si="173"/>
        <v>technology</v>
      </c>
      <c r="Q2730" t="str">
        <f t="shared" si="174"/>
        <v>hardware</v>
      </c>
      <c r="R2730">
        <f t="shared" si="175"/>
        <v>2015</v>
      </c>
    </row>
    <row r="2731" spans="1:18" ht="28.8" hidden="1" x14ac:dyDescent="0.55000000000000004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172"/>
        <v>42095.240706018521</v>
      </c>
      <c r="P2731" t="str">
        <f t="shared" si="173"/>
        <v>technology</v>
      </c>
      <c r="Q2731" t="str">
        <f t="shared" si="174"/>
        <v>hardware</v>
      </c>
      <c r="R2731">
        <f t="shared" si="175"/>
        <v>2015</v>
      </c>
    </row>
    <row r="2732" spans="1:18" ht="28.8" hidden="1" x14ac:dyDescent="0.55000000000000004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172"/>
        <v>41351.541377314818</v>
      </c>
      <c r="P2732" t="str">
        <f t="shared" si="173"/>
        <v>technology</v>
      </c>
      <c r="Q2732" t="str">
        <f t="shared" si="174"/>
        <v>hardware</v>
      </c>
      <c r="R2732">
        <f t="shared" si="175"/>
        <v>2013</v>
      </c>
    </row>
    <row r="2733" spans="1:18" ht="43.2" hidden="1" x14ac:dyDescent="0.55000000000000004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172"/>
        <v>41872.525717592594</v>
      </c>
      <c r="P2733" t="str">
        <f t="shared" si="173"/>
        <v>technology</v>
      </c>
      <c r="Q2733" t="str">
        <f t="shared" si="174"/>
        <v>hardware</v>
      </c>
      <c r="R2733">
        <f t="shared" si="175"/>
        <v>2014</v>
      </c>
    </row>
    <row r="2734" spans="1:18" ht="43.2" hidden="1" x14ac:dyDescent="0.55000000000000004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172"/>
        <v>41389.808194444442</v>
      </c>
      <c r="P2734" t="str">
        <f t="shared" si="173"/>
        <v>technology</v>
      </c>
      <c r="Q2734" t="str">
        <f t="shared" si="174"/>
        <v>hardware</v>
      </c>
      <c r="R2734">
        <f t="shared" si="175"/>
        <v>2013</v>
      </c>
    </row>
    <row r="2735" spans="1:18" ht="43.2" hidden="1" x14ac:dyDescent="0.55000000000000004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172"/>
        <v>42044.272847222222</v>
      </c>
      <c r="P2735" t="str">
        <f t="shared" si="173"/>
        <v>technology</v>
      </c>
      <c r="Q2735" t="str">
        <f t="shared" si="174"/>
        <v>hardware</v>
      </c>
      <c r="R2735">
        <f t="shared" si="175"/>
        <v>2015</v>
      </c>
    </row>
    <row r="2736" spans="1:18" ht="43.2" hidden="1" x14ac:dyDescent="0.55000000000000004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172"/>
        <v>42626.668888888889</v>
      </c>
      <c r="P2736" t="str">
        <f t="shared" si="173"/>
        <v>technology</v>
      </c>
      <c r="Q2736" t="str">
        <f t="shared" si="174"/>
        <v>hardware</v>
      </c>
      <c r="R2736">
        <f t="shared" si="175"/>
        <v>2016</v>
      </c>
    </row>
    <row r="2737" spans="1:18" ht="43.2" hidden="1" x14ac:dyDescent="0.55000000000000004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172"/>
        <v>41316.120949074073</v>
      </c>
      <c r="P2737" t="str">
        <f t="shared" si="173"/>
        <v>technology</v>
      </c>
      <c r="Q2737" t="str">
        <f t="shared" si="174"/>
        <v>hardware</v>
      </c>
      <c r="R2737">
        <f t="shared" si="175"/>
        <v>2013</v>
      </c>
    </row>
    <row r="2738" spans="1:18" ht="57.6" hidden="1" x14ac:dyDescent="0.55000000000000004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172"/>
        <v>41722.666354166664</v>
      </c>
      <c r="P2738" t="str">
        <f t="shared" si="173"/>
        <v>technology</v>
      </c>
      <c r="Q2738" t="str">
        <f t="shared" si="174"/>
        <v>hardware</v>
      </c>
      <c r="R2738">
        <f t="shared" si="175"/>
        <v>2014</v>
      </c>
    </row>
    <row r="2739" spans="1:18" ht="43.2" hidden="1" x14ac:dyDescent="0.55000000000000004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172"/>
        <v>41611.917673611111</v>
      </c>
      <c r="P2739" t="str">
        <f t="shared" si="173"/>
        <v>technology</v>
      </c>
      <c r="Q2739" t="str">
        <f t="shared" si="174"/>
        <v>hardware</v>
      </c>
      <c r="R2739">
        <f t="shared" si="175"/>
        <v>2013</v>
      </c>
    </row>
    <row r="2740" spans="1:18" ht="43.2" hidden="1" x14ac:dyDescent="0.55000000000000004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172"/>
        <v>42620.143564814818</v>
      </c>
      <c r="P2740" t="str">
        <f t="shared" si="173"/>
        <v>technology</v>
      </c>
      <c r="Q2740" t="str">
        <f t="shared" si="174"/>
        <v>hardware</v>
      </c>
      <c r="R2740">
        <f t="shared" si="175"/>
        <v>2016</v>
      </c>
    </row>
    <row r="2741" spans="1:18" ht="43.2" hidden="1" x14ac:dyDescent="0.55000000000000004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172"/>
        <v>41719.887928240743</v>
      </c>
      <c r="P2741" t="str">
        <f t="shared" si="173"/>
        <v>technology</v>
      </c>
      <c r="Q2741" t="str">
        <f t="shared" si="174"/>
        <v>hardware</v>
      </c>
      <c r="R2741">
        <f t="shared" si="175"/>
        <v>2014</v>
      </c>
    </row>
    <row r="2742" spans="1:18" ht="28.8" hidden="1" x14ac:dyDescent="0.55000000000000004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172"/>
        <v>42045.031851851847</v>
      </c>
      <c r="P2742" t="str">
        <f t="shared" si="173"/>
        <v>technology</v>
      </c>
      <c r="Q2742" t="str">
        <f t="shared" si="174"/>
        <v>hardware</v>
      </c>
      <c r="R2742">
        <f t="shared" si="175"/>
        <v>2015</v>
      </c>
    </row>
    <row r="2743" spans="1:18" ht="28.8" hidden="1" x14ac:dyDescent="0.55000000000000004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172"/>
        <v>41911.657430555555</v>
      </c>
      <c r="P2743" t="str">
        <f t="shared" si="173"/>
        <v>publishing</v>
      </c>
      <c r="Q2743" t="str">
        <f t="shared" si="174"/>
        <v>children's books</v>
      </c>
      <c r="R2743">
        <f t="shared" si="175"/>
        <v>2014</v>
      </c>
    </row>
    <row r="2744" spans="1:18" ht="43.2" hidden="1" x14ac:dyDescent="0.55000000000000004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172"/>
        <v>41030.719756944447</v>
      </c>
      <c r="P2744" t="str">
        <f t="shared" si="173"/>
        <v>publishing</v>
      </c>
      <c r="Q2744" t="str">
        <f t="shared" si="174"/>
        <v>children's books</v>
      </c>
      <c r="R2744">
        <f t="shared" si="175"/>
        <v>2012</v>
      </c>
    </row>
    <row r="2745" spans="1:18" ht="57.6" hidden="1" x14ac:dyDescent="0.55000000000000004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172"/>
        <v>42632.328784722224</v>
      </c>
      <c r="P2745" t="str">
        <f t="shared" si="173"/>
        <v>publishing</v>
      </c>
      <c r="Q2745" t="str">
        <f t="shared" si="174"/>
        <v>children's books</v>
      </c>
      <c r="R2745">
        <f t="shared" si="175"/>
        <v>2016</v>
      </c>
    </row>
    <row r="2746" spans="1:18" ht="43.2" hidden="1" x14ac:dyDescent="0.55000000000000004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172"/>
        <v>40938.062476851854</v>
      </c>
      <c r="P2746" t="str">
        <f t="shared" si="173"/>
        <v>publishing</v>
      </c>
      <c r="Q2746" t="str">
        <f t="shared" si="174"/>
        <v>children's books</v>
      </c>
      <c r="R2746">
        <f t="shared" si="175"/>
        <v>2012</v>
      </c>
    </row>
    <row r="2747" spans="1:18" ht="43.2" hidden="1" x14ac:dyDescent="0.55000000000000004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172"/>
        <v>41044.988055555557</v>
      </c>
      <c r="P2747" t="str">
        <f t="shared" si="173"/>
        <v>publishing</v>
      </c>
      <c r="Q2747" t="str">
        <f t="shared" si="174"/>
        <v>children's books</v>
      </c>
      <c r="R2747">
        <f t="shared" si="175"/>
        <v>2012</v>
      </c>
    </row>
    <row r="2748" spans="1:18" ht="43.2" hidden="1" x14ac:dyDescent="0.55000000000000004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172"/>
        <v>41850.781377314815</v>
      </c>
      <c r="P2748" t="str">
        <f t="shared" si="173"/>
        <v>publishing</v>
      </c>
      <c r="Q2748" t="str">
        <f t="shared" si="174"/>
        <v>children's books</v>
      </c>
      <c r="R2748">
        <f t="shared" si="175"/>
        <v>2014</v>
      </c>
    </row>
    <row r="2749" spans="1:18" ht="43.2" hidden="1" x14ac:dyDescent="0.55000000000000004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172"/>
        <v>41044.64811342593</v>
      </c>
      <c r="P2749" t="str">
        <f t="shared" si="173"/>
        <v>publishing</v>
      </c>
      <c r="Q2749" t="str">
        <f t="shared" si="174"/>
        <v>children's books</v>
      </c>
      <c r="R2749">
        <f t="shared" si="175"/>
        <v>2012</v>
      </c>
    </row>
    <row r="2750" spans="1:18" ht="43.2" hidden="1" x14ac:dyDescent="0.55000000000000004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172"/>
        <v>42585.7106712963</v>
      </c>
      <c r="P2750" t="str">
        <f t="shared" si="173"/>
        <v>publishing</v>
      </c>
      <c r="Q2750" t="str">
        <f t="shared" si="174"/>
        <v>children's books</v>
      </c>
      <c r="R2750">
        <f t="shared" si="175"/>
        <v>2016</v>
      </c>
    </row>
    <row r="2751" spans="1:18" ht="28.8" hidden="1" x14ac:dyDescent="0.55000000000000004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172"/>
        <v>42068.799039351856</v>
      </c>
      <c r="P2751" t="str">
        <f t="shared" si="173"/>
        <v>publishing</v>
      </c>
      <c r="Q2751" t="str">
        <f t="shared" si="174"/>
        <v>children's books</v>
      </c>
      <c r="R2751">
        <f t="shared" si="175"/>
        <v>2015</v>
      </c>
    </row>
    <row r="2752" spans="1:18" ht="43.2" hidden="1" x14ac:dyDescent="0.55000000000000004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172"/>
        <v>41078.899826388886</v>
      </c>
      <c r="P2752" t="str">
        <f t="shared" si="173"/>
        <v>publishing</v>
      </c>
      <c r="Q2752" t="str">
        <f t="shared" si="174"/>
        <v>children's books</v>
      </c>
      <c r="R2752">
        <f t="shared" si="175"/>
        <v>2012</v>
      </c>
    </row>
    <row r="2753" spans="1:18" ht="43.2" hidden="1" x14ac:dyDescent="0.55000000000000004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172"/>
        <v>41747.887060185189</v>
      </c>
      <c r="P2753" t="str">
        <f t="shared" si="173"/>
        <v>publishing</v>
      </c>
      <c r="Q2753" t="str">
        <f t="shared" si="174"/>
        <v>children's books</v>
      </c>
      <c r="R2753">
        <f t="shared" si="175"/>
        <v>2014</v>
      </c>
    </row>
    <row r="2754" spans="1:18" ht="43.2" hidden="1" x14ac:dyDescent="0.55000000000000004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si="172"/>
        <v>40855.765092592592</v>
      </c>
      <c r="P2754" t="str">
        <f t="shared" si="173"/>
        <v>publishing</v>
      </c>
      <c r="Q2754" t="str">
        <f t="shared" si="174"/>
        <v>children's books</v>
      </c>
      <c r="R2754">
        <f t="shared" si="175"/>
        <v>2011</v>
      </c>
    </row>
    <row r="2755" spans="1:18" ht="43.2" hidden="1" x14ac:dyDescent="0.55000000000000004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si="172"/>
        <v>41117.900729166664</v>
      </c>
      <c r="P2755" t="str">
        <f t="shared" si="173"/>
        <v>publishing</v>
      </c>
      <c r="Q2755" t="str">
        <f t="shared" si="174"/>
        <v>children's books</v>
      </c>
      <c r="R2755">
        <f t="shared" si="175"/>
        <v>2012</v>
      </c>
    </row>
    <row r="2756" spans="1:18" ht="43.2" hidden="1" x14ac:dyDescent="0.55000000000000004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172"/>
        <v>41863.636006944449</v>
      </c>
      <c r="P2756" t="str">
        <f t="shared" si="173"/>
        <v>publishing</v>
      </c>
      <c r="Q2756" t="str">
        <f t="shared" si="174"/>
        <v>children's books</v>
      </c>
      <c r="R2756">
        <f t="shared" si="175"/>
        <v>2014</v>
      </c>
    </row>
    <row r="2757" spans="1:18" ht="43.2" hidden="1" x14ac:dyDescent="0.55000000000000004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172"/>
        <v>42072.790821759263</v>
      </c>
      <c r="P2757" t="str">
        <f t="shared" si="173"/>
        <v>publishing</v>
      </c>
      <c r="Q2757" t="str">
        <f t="shared" si="174"/>
        <v>children's books</v>
      </c>
      <c r="R2757">
        <f t="shared" si="175"/>
        <v>2015</v>
      </c>
    </row>
    <row r="2758" spans="1:18" ht="43.2" hidden="1" x14ac:dyDescent="0.55000000000000004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172"/>
        <v>41620.90047453704</v>
      </c>
      <c r="P2758" t="str">
        <f t="shared" si="173"/>
        <v>publishing</v>
      </c>
      <c r="Q2758" t="str">
        <f t="shared" si="174"/>
        <v>children's books</v>
      </c>
      <c r="R2758">
        <f t="shared" si="175"/>
        <v>2013</v>
      </c>
    </row>
    <row r="2759" spans="1:18" ht="28.8" hidden="1" x14ac:dyDescent="0.55000000000000004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172"/>
        <v>42573.65662037037</v>
      </c>
      <c r="P2759" t="str">
        <f t="shared" si="173"/>
        <v>publishing</v>
      </c>
      <c r="Q2759" t="str">
        <f t="shared" si="174"/>
        <v>children's books</v>
      </c>
      <c r="R2759">
        <f t="shared" si="175"/>
        <v>2016</v>
      </c>
    </row>
    <row r="2760" spans="1:18" ht="43.2" hidden="1" x14ac:dyDescent="0.55000000000000004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172"/>
        <v>42639.441932870366</v>
      </c>
      <c r="P2760" t="str">
        <f t="shared" si="173"/>
        <v>publishing</v>
      </c>
      <c r="Q2760" t="str">
        <f t="shared" si="174"/>
        <v>children's books</v>
      </c>
      <c r="R2760">
        <f t="shared" si="175"/>
        <v>2016</v>
      </c>
    </row>
    <row r="2761" spans="1:18" ht="43.2" hidden="1" x14ac:dyDescent="0.55000000000000004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172"/>
        <v>42524.36650462963</v>
      </c>
      <c r="P2761" t="str">
        <f t="shared" si="173"/>
        <v>publishing</v>
      </c>
      <c r="Q2761" t="str">
        <f t="shared" si="174"/>
        <v>children's books</v>
      </c>
      <c r="R2761">
        <f t="shared" si="175"/>
        <v>2016</v>
      </c>
    </row>
    <row r="2762" spans="1:18" ht="43.2" hidden="1" x14ac:dyDescent="0.55000000000000004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ref="O2762:O2825" si="176">(((J2762/60)/60)/24)+DATE(1970,1,1)</f>
        <v>41415.461319444446</v>
      </c>
      <c r="P2762" t="str">
        <f t="shared" ref="P2762:P2825" si="177">LEFT(N2762,SEARCH("/",N2762)-1)</f>
        <v>publishing</v>
      </c>
      <c r="Q2762" t="str">
        <f t="shared" ref="Q2762:Q2825" si="178">RIGHT(N2762,LEN(N2762)-SEARCH("/",N2762))</f>
        <v>children's books</v>
      </c>
      <c r="R2762">
        <f t="shared" ref="R2762:R2825" si="179">YEAR(O2762)</f>
        <v>2013</v>
      </c>
    </row>
    <row r="2763" spans="1:18" ht="28.8" hidden="1" x14ac:dyDescent="0.55000000000000004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176"/>
        <v>41247.063576388886</v>
      </c>
      <c r="P2763" t="str">
        <f t="shared" si="177"/>
        <v>publishing</v>
      </c>
      <c r="Q2763" t="str">
        <f t="shared" si="178"/>
        <v>children's books</v>
      </c>
      <c r="R2763">
        <f t="shared" si="179"/>
        <v>2012</v>
      </c>
    </row>
    <row r="2764" spans="1:18" ht="43.2" hidden="1" x14ac:dyDescent="0.55000000000000004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176"/>
        <v>40927.036979166667</v>
      </c>
      <c r="P2764" t="str">
        <f t="shared" si="177"/>
        <v>publishing</v>
      </c>
      <c r="Q2764" t="str">
        <f t="shared" si="178"/>
        <v>children's books</v>
      </c>
      <c r="R2764">
        <f t="shared" si="179"/>
        <v>2012</v>
      </c>
    </row>
    <row r="2765" spans="1:18" ht="28.8" hidden="1" x14ac:dyDescent="0.55000000000000004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176"/>
        <v>41373.579675925925</v>
      </c>
      <c r="P2765" t="str">
        <f t="shared" si="177"/>
        <v>publishing</v>
      </c>
      <c r="Q2765" t="str">
        <f t="shared" si="178"/>
        <v>children's books</v>
      </c>
      <c r="R2765">
        <f t="shared" si="179"/>
        <v>2013</v>
      </c>
    </row>
    <row r="2766" spans="1:18" ht="43.2" hidden="1" x14ac:dyDescent="0.55000000000000004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176"/>
        <v>41030.292025462964</v>
      </c>
      <c r="P2766" t="str">
        <f t="shared" si="177"/>
        <v>publishing</v>
      </c>
      <c r="Q2766" t="str">
        <f t="shared" si="178"/>
        <v>children's books</v>
      </c>
      <c r="R2766">
        <f t="shared" si="179"/>
        <v>2012</v>
      </c>
    </row>
    <row r="2767" spans="1:18" ht="43.2" hidden="1" x14ac:dyDescent="0.55000000000000004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176"/>
        <v>41194.579027777778</v>
      </c>
      <c r="P2767" t="str">
        <f t="shared" si="177"/>
        <v>publishing</v>
      </c>
      <c r="Q2767" t="str">
        <f t="shared" si="178"/>
        <v>children's books</v>
      </c>
      <c r="R2767">
        <f t="shared" si="179"/>
        <v>2012</v>
      </c>
    </row>
    <row r="2768" spans="1:18" ht="43.2" hidden="1" x14ac:dyDescent="0.55000000000000004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176"/>
        <v>40736.668032407404</v>
      </c>
      <c r="P2768" t="str">
        <f t="shared" si="177"/>
        <v>publishing</v>
      </c>
      <c r="Q2768" t="str">
        <f t="shared" si="178"/>
        <v>children's books</v>
      </c>
      <c r="R2768">
        <f t="shared" si="179"/>
        <v>2011</v>
      </c>
    </row>
    <row r="2769" spans="1:18" ht="43.2" hidden="1" x14ac:dyDescent="0.55000000000000004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176"/>
        <v>42172.958912037036</v>
      </c>
      <c r="P2769" t="str">
        <f t="shared" si="177"/>
        <v>publishing</v>
      </c>
      <c r="Q2769" t="str">
        <f t="shared" si="178"/>
        <v>children's books</v>
      </c>
      <c r="R2769">
        <f t="shared" si="179"/>
        <v>2015</v>
      </c>
    </row>
    <row r="2770" spans="1:18" ht="43.2" hidden="1" x14ac:dyDescent="0.55000000000000004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176"/>
        <v>40967.614849537036</v>
      </c>
      <c r="P2770" t="str">
        <f t="shared" si="177"/>
        <v>publishing</v>
      </c>
      <c r="Q2770" t="str">
        <f t="shared" si="178"/>
        <v>children's books</v>
      </c>
      <c r="R2770">
        <f t="shared" si="179"/>
        <v>2012</v>
      </c>
    </row>
    <row r="2771" spans="1:18" ht="43.2" hidden="1" x14ac:dyDescent="0.55000000000000004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176"/>
        <v>41745.826273148145</v>
      </c>
      <c r="P2771" t="str">
        <f t="shared" si="177"/>
        <v>publishing</v>
      </c>
      <c r="Q2771" t="str">
        <f t="shared" si="178"/>
        <v>children's books</v>
      </c>
      <c r="R2771">
        <f t="shared" si="179"/>
        <v>2014</v>
      </c>
    </row>
    <row r="2772" spans="1:18" ht="43.2" hidden="1" x14ac:dyDescent="0.55000000000000004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176"/>
        <v>41686.705208333333</v>
      </c>
      <c r="P2772" t="str">
        <f t="shared" si="177"/>
        <v>publishing</v>
      </c>
      <c r="Q2772" t="str">
        <f t="shared" si="178"/>
        <v>children's books</v>
      </c>
      <c r="R2772">
        <f t="shared" si="179"/>
        <v>2014</v>
      </c>
    </row>
    <row r="2773" spans="1:18" ht="43.2" hidden="1" x14ac:dyDescent="0.55000000000000004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176"/>
        <v>41257.531712962962</v>
      </c>
      <c r="P2773" t="str">
        <f t="shared" si="177"/>
        <v>publishing</v>
      </c>
      <c r="Q2773" t="str">
        <f t="shared" si="178"/>
        <v>children's books</v>
      </c>
      <c r="R2773">
        <f t="shared" si="179"/>
        <v>2012</v>
      </c>
    </row>
    <row r="2774" spans="1:18" ht="43.2" hidden="1" x14ac:dyDescent="0.55000000000000004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176"/>
        <v>41537.869143518517</v>
      </c>
      <c r="P2774" t="str">
        <f t="shared" si="177"/>
        <v>publishing</v>
      </c>
      <c r="Q2774" t="str">
        <f t="shared" si="178"/>
        <v>children's books</v>
      </c>
      <c r="R2774">
        <f t="shared" si="179"/>
        <v>2013</v>
      </c>
    </row>
    <row r="2775" spans="1:18" ht="43.2" hidden="1" x14ac:dyDescent="0.55000000000000004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176"/>
        <v>42474.86482638889</v>
      </c>
      <c r="P2775" t="str">
        <f t="shared" si="177"/>
        <v>publishing</v>
      </c>
      <c r="Q2775" t="str">
        <f t="shared" si="178"/>
        <v>children's books</v>
      </c>
      <c r="R2775">
        <f t="shared" si="179"/>
        <v>2016</v>
      </c>
    </row>
    <row r="2776" spans="1:18" ht="43.2" hidden="1" x14ac:dyDescent="0.55000000000000004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176"/>
        <v>41311.126481481479</v>
      </c>
      <c r="P2776" t="str">
        <f t="shared" si="177"/>
        <v>publishing</v>
      </c>
      <c r="Q2776" t="str">
        <f t="shared" si="178"/>
        <v>children's books</v>
      </c>
      <c r="R2776">
        <f t="shared" si="179"/>
        <v>2013</v>
      </c>
    </row>
    <row r="2777" spans="1:18" ht="43.2" hidden="1" x14ac:dyDescent="0.55000000000000004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176"/>
        <v>40863.013356481482</v>
      </c>
      <c r="P2777" t="str">
        <f t="shared" si="177"/>
        <v>publishing</v>
      </c>
      <c r="Q2777" t="str">
        <f t="shared" si="178"/>
        <v>children's books</v>
      </c>
      <c r="R2777">
        <f t="shared" si="179"/>
        <v>2011</v>
      </c>
    </row>
    <row r="2778" spans="1:18" ht="57.6" hidden="1" x14ac:dyDescent="0.55000000000000004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176"/>
        <v>42136.297175925924</v>
      </c>
      <c r="P2778" t="str">
        <f t="shared" si="177"/>
        <v>publishing</v>
      </c>
      <c r="Q2778" t="str">
        <f t="shared" si="178"/>
        <v>children's books</v>
      </c>
      <c r="R2778">
        <f t="shared" si="179"/>
        <v>2015</v>
      </c>
    </row>
    <row r="2779" spans="1:18" ht="43.2" hidden="1" x14ac:dyDescent="0.55000000000000004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176"/>
        <v>42172.669027777782</v>
      </c>
      <c r="P2779" t="str">
        <f t="shared" si="177"/>
        <v>publishing</v>
      </c>
      <c r="Q2779" t="str">
        <f t="shared" si="178"/>
        <v>children's books</v>
      </c>
      <c r="R2779">
        <f t="shared" si="179"/>
        <v>2015</v>
      </c>
    </row>
    <row r="2780" spans="1:18" ht="57.6" hidden="1" x14ac:dyDescent="0.55000000000000004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176"/>
        <v>41846.978078703702</v>
      </c>
      <c r="P2780" t="str">
        <f t="shared" si="177"/>
        <v>publishing</v>
      </c>
      <c r="Q2780" t="str">
        <f t="shared" si="178"/>
        <v>children's books</v>
      </c>
      <c r="R2780">
        <f t="shared" si="179"/>
        <v>2014</v>
      </c>
    </row>
    <row r="2781" spans="1:18" ht="43.2" hidden="1" x14ac:dyDescent="0.55000000000000004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176"/>
        <v>42300.585891203707</v>
      </c>
      <c r="P2781" t="str">
        <f t="shared" si="177"/>
        <v>publishing</v>
      </c>
      <c r="Q2781" t="str">
        <f t="shared" si="178"/>
        <v>children's books</v>
      </c>
      <c r="R2781">
        <f t="shared" si="179"/>
        <v>2015</v>
      </c>
    </row>
    <row r="2782" spans="1:18" ht="28.8" hidden="1" x14ac:dyDescent="0.55000000000000004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176"/>
        <v>42774.447777777779</v>
      </c>
      <c r="P2782" t="str">
        <f t="shared" si="177"/>
        <v>publishing</v>
      </c>
      <c r="Q2782" t="str">
        <f t="shared" si="178"/>
        <v>children's books</v>
      </c>
      <c r="R2782">
        <f t="shared" si="179"/>
        <v>2017</v>
      </c>
    </row>
    <row r="2783" spans="1:18" ht="43.2" x14ac:dyDescent="0.55000000000000004">
      <c r="A2783">
        <v>3957</v>
      </c>
      <c r="B2783" s="3" t="s">
        <v>3954</v>
      </c>
      <c r="C2783" s="3" t="s">
        <v>8064</v>
      </c>
      <c r="D2783" s="6">
        <v>28000</v>
      </c>
      <c r="E2783" s="8">
        <v>7</v>
      </c>
      <c r="F2783" t="s">
        <v>8220</v>
      </c>
      <c r="G2783" t="s">
        <v>8223</v>
      </c>
      <c r="H2783" t="s">
        <v>8245</v>
      </c>
      <c r="I2783">
        <v>1468020354</v>
      </c>
      <c r="J2783">
        <v>1464045954</v>
      </c>
      <c r="K2783" t="b">
        <v>0</v>
      </c>
      <c r="L2783">
        <v>1</v>
      </c>
      <c r="M2783" t="b">
        <v>0</v>
      </c>
      <c r="N2783" t="s">
        <v>8269</v>
      </c>
      <c r="O2783" s="9">
        <f t="shared" si="176"/>
        <v>42513.976319444439</v>
      </c>
      <c r="P2783" t="str">
        <f t="shared" si="177"/>
        <v>theater</v>
      </c>
      <c r="Q2783" t="str">
        <f t="shared" si="178"/>
        <v>plays</v>
      </c>
      <c r="R2783">
        <f t="shared" si="179"/>
        <v>2016</v>
      </c>
    </row>
    <row r="2784" spans="1:18" ht="43.2" x14ac:dyDescent="0.55000000000000004">
      <c r="A2784">
        <v>3952</v>
      </c>
      <c r="B2784" s="3" t="s">
        <v>3949</v>
      </c>
      <c r="C2784" s="3" t="s">
        <v>8059</v>
      </c>
      <c r="D2784" s="6">
        <v>26000</v>
      </c>
      <c r="E2784" s="8">
        <v>25</v>
      </c>
      <c r="F2784" t="s">
        <v>8220</v>
      </c>
      <c r="G2784" t="s">
        <v>8223</v>
      </c>
      <c r="H2784" t="s">
        <v>8245</v>
      </c>
      <c r="I2784">
        <v>1445885890</v>
      </c>
      <c r="J2784">
        <v>1440701890</v>
      </c>
      <c r="K2784" t="b">
        <v>0</v>
      </c>
      <c r="L2784">
        <v>1</v>
      </c>
      <c r="M2784" t="b">
        <v>0</v>
      </c>
      <c r="N2784" t="s">
        <v>8269</v>
      </c>
      <c r="O2784" s="9">
        <f t="shared" si="176"/>
        <v>42243.790393518517</v>
      </c>
      <c r="P2784" t="str">
        <f t="shared" si="177"/>
        <v>theater</v>
      </c>
      <c r="Q2784" t="str">
        <f t="shared" si="178"/>
        <v>plays</v>
      </c>
      <c r="R2784">
        <f t="shared" si="179"/>
        <v>2015</v>
      </c>
    </row>
    <row r="2785" spans="1:18" ht="28.8" x14ac:dyDescent="0.55000000000000004">
      <c r="A2785">
        <v>2914</v>
      </c>
      <c r="B2785" s="3" t="s">
        <v>2914</v>
      </c>
      <c r="C2785" s="3" t="s">
        <v>7024</v>
      </c>
      <c r="D2785" s="6">
        <v>25000</v>
      </c>
      <c r="E2785" s="8">
        <v>1</v>
      </c>
      <c r="F2785" t="s">
        <v>8220</v>
      </c>
      <c r="G2785" t="s">
        <v>8224</v>
      </c>
      <c r="H2785" t="s">
        <v>8246</v>
      </c>
      <c r="I2785">
        <v>1426365994</v>
      </c>
      <c r="J2785">
        <v>1421185594</v>
      </c>
      <c r="K2785" t="b">
        <v>0</v>
      </c>
      <c r="L2785">
        <v>1</v>
      </c>
      <c r="M2785" t="b">
        <v>0</v>
      </c>
      <c r="N2785" t="s">
        <v>8269</v>
      </c>
      <c r="O2785" s="9">
        <f t="shared" si="176"/>
        <v>42017.907337962963</v>
      </c>
      <c r="P2785" t="str">
        <f t="shared" si="177"/>
        <v>theater</v>
      </c>
      <c r="Q2785" t="str">
        <f t="shared" si="178"/>
        <v>plays</v>
      </c>
      <c r="R2785">
        <f t="shared" si="179"/>
        <v>2015</v>
      </c>
    </row>
    <row r="2786" spans="1:18" ht="43.2" x14ac:dyDescent="0.55000000000000004">
      <c r="A2786">
        <v>3145</v>
      </c>
      <c r="B2786" s="3" t="s">
        <v>3145</v>
      </c>
      <c r="C2786" s="3" t="s">
        <v>7255</v>
      </c>
      <c r="D2786" s="6">
        <v>25000</v>
      </c>
      <c r="E2786" s="8">
        <v>0</v>
      </c>
      <c r="F2786" t="s">
        <v>8221</v>
      </c>
      <c r="G2786" t="s">
        <v>8223</v>
      </c>
      <c r="H2786" t="s">
        <v>8245</v>
      </c>
      <c r="I2786">
        <v>1490659134</v>
      </c>
      <c r="J2786">
        <v>1485478734</v>
      </c>
      <c r="K2786" t="b">
        <v>0</v>
      </c>
      <c r="L2786">
        <v>0</v>
      </c>
      <c r="M2786" t="b">
        <v>0</v>
      </c>
      <c r="N2786" t="s">
        <v>8269</v>
      </c>
      <c r="O2786" s="9">
        <f t="shared" si="176"/>
        <v>42762.040902777779</v>
      </c>
      <c r="P2786" t="str">
        <f t="shared" si="177"/>
        <v>theater</v>
      </c>
      <c r="Q2786" t="str">
        <f t="shared" si="178"/>
        <v>plays</v>
      </c>
      <c r="R2786">
        <f t="shared" si="179"/>
        <v>2017</v>
      </c>
    </row>
    <row r="2787" spans="1:18" ht="43.2" x14ac:dyDescent="0.55000000000000004">
      <c r="A2787">
        <v>3250</v>
      </c>
      <c r="B2787" s="3" t="s">
        <v>3250</v>
      </c>
      <c r="C2787" s="3" t="s">
        <v>7360</v>
      </c>
      <c r="D2787" s="6">
        <v>25000</v>
      </c>
      <c r="E2787" s="8">
        <v>25388</v>
      </c>
      <c r="F2787" t="s">
        <v>8218</v>
      </c>
      <c r="G2787" t="s">
        <v>8223</v>
      </c>
      <c r="H2787" t="s">
        <v>8245</v>
      </c>
      <c r="I2787">
        <v>1415213324</v>
      </c>
      <c r="J2787">
        <v>1412617724</v>
      </c>
      <c r="K2787" t="b">
        <v>1</v>
      </c>
      <c r="L2787">
        <v>213</v>
      </c>
      <c r="M2787" t="b">
        <v>1</v>
      </c>
      <c r="N2787" t="s">
        <v>8269</v>
      </c>
      <c r="O2787" s="9">
        <f t="shared" si="176"/>
        <v>41918.742175925923</v>
      </c>
      <c r="P2787" t="str">
        <f t="shared" si="177"/>
        <v>theater</v>
      </c>
      <c r="Q2787" t="str">
        <f t="shared" si="178"/>
        <v>plays</v>
      </c>
      <c r="R2787">
        <f t="shared" si="179"/>
        <v>2014</v>
      </c>
    </row>
    <row r="2788" spans="1:18" ht="43.2" x14ac:dyDescent="0.55000000000000004">
      <c r="A2788">
        <v>3954</v>
      </c>
      <c r="B2788" s="3" t="s">
        <v>3951</v>
      </c>
      <c r="C2788" s="3" t="s">
        <v>8061</v>
      </c>
      <c r="D2788" s="6">
        <v>25000</v>
      </c>
      <c r="E2788" s="8">
        <v>0</v>
      </c>
      <c r="F2788" t="s">
        <v>8220</v>
      </c>
      <c r="G2788" t="s">
        <v>8228</v>
      </c>
      <c r="H2788" t="s">
        <v>8250</v>
      </c>
      <c r="I2788">
        <v>1405352264</v>
      </c>
      <c r="J2788">
        <v>1400168264</v>
      </c>
      <c r="K2788" t="b">
        <v>0</v>
      </c>
      <c r="L2788">
        <v>0</v>
      </c>
      <c r="M2788" t="b">
        <v>0</v>
      </c>
      <c r="N2788" t="s">
        <v>8269</v>
      </c>
      <c r="O2788" s="9">
        <f t="shared" si="176"/>
        <v>41774.651203703703</v>
      </c>
      <c r="P2788" t="str">
        <f t="shared" si="177"/>
        <v>theater</v>
      </c>
      <c r="Q2788" t="str">
        <f t="shared" si="178"/>
        <v>plays</v>
      </c>
      <c r="R2788">
        <f t="shared" si="179"/>
        <v>2014</v>
      </c>
    </row>
    <row r="2789" spans="1:18" ht="43.2" x14ac:dyDescent="0.55000000000000004">
      <c r="A2789">
        <v>4033</v>
      </c>
      <c r="B2789" s="3" t="s">
        <v>4029</v>
      </c>
      <c r="C2789" s="3" t="s">
        <v>8138</v>
      </c>
      <c r="D2789" s="6">
        <v>23900</v>
      </c>
      <c r="E2789" s="8">
        <v>6141.99</v>
      </c>
      <c r="F2789" t="s">
        <v>8220</v>
      </c>
      <c r="G2789" t="s">
        <v>8224</v>
      </c>
      <c r="H2789" t="s">
        <v>8246</v>
      </c>
      <c r="I2789">
        <v>1475398800</v>
      </c>
      <c r="J2789">
        <v>1472711224</v>
      </c>
      <c r="K2789" t="b">
        <v>0</v>
      </c>
      <c r="L2789">
        <v>94</v>
      </c>
      <c r="M2789" t="b">
        <v>0</v>
      </c>
      <c r="N2789" t="s">
        <v>8269</v>
      </c>
      <c r="O2789" s="9">
        <f t="shared" si="176"/>
        <v>42614.268796296295</v>
      </c>
      <c r="P2789" t="str">
        <f t="shared" si="177"/>
        <v>theater</v>
      </c>
      <c r="Q2789" t="str">
        <f t="shared" si="178"/>
        <v>plays</v>
      </c>
      <c r="R2789">
        <f t="shared" si="179"/>
        <v>2016</v>
      </c>
    </row>
    <row r="2790" spans="1:18" ht="43.2" x14ac:dyDescent="0.55000000000000004">
      <c r="A2790">
        <v>3211</v>
      </c>
      <c r="B2790" s="3" t="s">
        <v>3211</v>
      </c>
      <c r="C2790" s="3" t="s">
        <v>7321</v>
      </c>
      <c r="D2790" s="6">
        <v>23000</v>
      </c>
      <c r="E2790" s="8">
        <v>27541</v>
      </c>
      <c r="F2790" t="s">
        <v>8218</v>
      </c>
      <c r="G2790" t="s">
        <v>8223</v>
      </c>
      <c r="H2790" t="s">
        <v>8245</v>
      </c>
      <c r="I2790">
        <v>1408068000</v>
      </c>
      <c r="J2790">
        <v>1405346680</v>
      </c>
      <c r="K2790" t="b">
        <v>1</v>
      </c>
      <c r="L2790">
        <v>322</v>
      </c>
      <c r="M2790" t="b">
        <v>1</v>
      </c>
      <c r="N2790" t="s">
        <v>8269</v>
      </c>
      <c r="O2790" s="9">
        <f t="shared" si="176"/>
        <v>41834.586574074077</v>
      </c>
      <c r="P2790" t="str">
        <f t="shared" si="177"/>
        <v>theater</v>
      </c>
      <c r="Q2790" t="str">
        <f t="shared" si="178"/>
        <v>plays</v>
      </c>
      <c r="R2790">
        <f t="shared" si="179"/>
        <v>2014</v>
      </c>
    </row>
    <row r="2791" spans="1:18" ht="43.2" x14ac:dyDescent="0.55000000000000004">
      <c r="A2791">
        <v>3259</v>
      </c>
      <c r="B2791" s="3" t="s">
        <v>3259</v>
      </c>
      <c r="C2791" s="3" t="s">
        <v>7369</v>
      </c>
      <c r="D2791" s="6">
        <v>23000</v>
      </c>
      <c r="E2791" s="8">
        <v>24418.6</v>
      </c>
      <c r="F2791" t="s">
        <v>8218</v>
      </c>
      <c r="G2791" t="s">
        <v>8223</v>
      </c>
      <c r="H2791" t="s">
        <v>8245</v>
      </c>
      <c r="I2791">
        <v>1475294340</v>
      </c>
      <c r="J2791">
        <v>1472753745</v>
      </c>
      <c r="K2791" t="b">
        <v>1</v>
      </c>
      <c r="L2791">
        <v>97</v>
      </c>
      <c r="M2791" t="b">
        <v>1</v>
      </c>
      <c r="N2791" t="s">
        <v>8269</v>
      </c>
      <c r="O2791" s="9">
        <f t="shared" si="176"/>
        <v>42614.760937500003</v>
      </c>
      <c r="P2791" t="str">
        <f t="shared" si="177"/>
        <v>theater</v>
      </c>
      <c r="Q2791" t="str">
        <f t="shared" si="178"/>
        <v>plays</v>
      </c>
      <c r="R2791">
        <f t="shared" si="179"/>
        <v>2016</v>
      </c>
    </row>
    <row r="2792" spans="1:18" ht="43.2" x14ac:dyDescent="0.55000000000000004">
      <c r="A2792">
        <v>3245</v>
      </c>
      <c r="B2792" s="3" t="s">
        <v>3245</v>
      </c>
      <c r="C2792" s="3" t="s">
        <v>7355</v>
      </c>
      <c r="D2792" s="6">
        <v>21000</v>
      </c>
      <c r="E2792" s="8">
        <v>21904</v>
      </c>
      <c r="F2792" t="s">
        <v>8218</v>
      </c>
      <c r="G2792" t="s">
        <v>8223</v>
      </c>
      <c r="H2792" t="s">
        <v>8245</v>
      </c>
      <c r="I2792">
        <v>1434074400</v>
      </c>
      <c r="J2792">
        <v>1431354258</v>
      </c>
      <c r="K2792" t="b">
        <v>0</v>
      </c>
      <c r="L2792">
        <v>270</v>
      </c>
      <c r="M2792" t="b">
        <v>1</v>
      </c>
      <c r="N2792" t="s">
        <v>8269</v>
      </c>
      <c r="O2792" s="9">
        <f t="shared" si="176"/>
        <v>42135.60020833333</v>
      </c>
      <c r="P2792" t="str">
        <f t="shared" si="177"/>
        <v>theater</v>
      </c>
      <c r="Q2792" t="str">
        <f t="shared" si="178"/>
        <v>plays</v>
      </c>
      <c r="R2792">
        <f t="shared" si="179"/>
        <v>2015</v>
      </c>
    </row>
    <row r="2793" spans="1:18" ht="43.2" x14ac:dyDescent="0.55000000000000004">
      <c r="A2793">
        <v>1297</v>
      </c>
      <c r="B2793" s="3" t="s">
        <v>1298</v>
      </c>
      <c r="C2793" s="3" t="s">
        <v>5407</v>
      </c>
      <c r="D2793" s="6">
        <v>20000</v>
      </c>
      <c r="E2793" s="8">
        <v>21905</v>
      </c>
      <c r="F2793" t="s">
        <v>8218</v>
      </c>
      <c r="G2793" t="s">
        <v>8223</v>
      </c>
      <c r="H2793" t="s">
        <v>8245</v>
      </c>
      <c r="I2793">
        <v>1462125358</v>
      </c>
      <c r="J2793">
        <v>1459533358</v>
      </c>
      <c r="K2793" t="b">
        <v>0</v>
      </c>
      <c r="L2793">
        <v>238</v>
      </c>
      <c r="M2793" t="b">
        <v>1</v>
      </c>
      <c r="N2793" t="s">
        <v>8269</v>
      </c>
      <c r="O2793" s="9">
        <f t="shared" si="176"/>
        <v>42461.747199074074</v>
      </c>
      <c r="P2793" t="str">
        <f t="shared" si="177"/>
        <v>theater</v>
      </c>
      <c r="Q2793" t="str">
        <f t="shared" si="178"/>
        <v>plays</v>
      </c>
      <c r="R2793">
        <f t="shared" si="179"/>
        <v>2016</v>
      </c>
    </row>
    <row r="2794" spans="1:18" ht="57.6" x14ac:dyDescent="0.55000000000000004">
      <c r="A2794">
        <v>2869</v>
      </c>
      <c r="B2794" s="3" t="s">
        <v>2869</v>
      </c>
      <c r="C2794" s="3" t="s">
        <v>6979</v>
      </c>
      <c r="D2794" s="6">
        <v>20000</v>
      </c>
      <c r="E2794" s="8">
        <v>177</v>
      </c>
      <c r="F2794" t="s">
        <v>8220</v>
      </c>
      <c r="G2794" t="s">
        <v>8223</v>
      </c>
      <c r="H2794" t="s">
        <v>8245</v>
      </c>
      <c r="I2794">
        <v>1468937681</v>
      </c>
      <c r="J2794">
        <v>1466345681</v>
      </c>
      <c r="K2794" t="b">
        <v>0</v>
      </c>
      <c r="L2794">
        <v>5</v>
      </c>
      <c r="M2794" t="b">
        <v>0</v>
      </c>
      <c r="N2794" t="s">
        <v>8269</v>
      </c>
      <c r="O2794" s="9">
        <f t="shared" si="176"/>
        <v>42540.593530092592</v>
      </c>
      <c r="P2794" t="str">
        <f t="shared" si="177"/>
        <v>theater</v>
      </c>
      <c r="Q2794" t="str">
        <f t="shared" si="178"/>
        <v>plays</v>
      </c>
      <c r="R2794">
        <f t="shared" si="179"/>
        <v>2016</v>
      </c>
    </row>
    <row r="2795" spans="1:18" ht="43.2" x14ac:dyDescent="0.55000000000000004">
      <c r="A2795">
        <v>2875</v>
      </c>
      <c r="B2795" s="3" t="s">
        <v>2875</v>
      </c>
      <c r="C2795" s="3" t="s">
        <v>6985</v>
      </c>
      <c r="D2795" s="6">
        <v>20000</v>
      </c>
      <c r="E2795" s="8">
        <v>7</v>
      </c>
      <c r="F2795" t="s">
        <v>8220</v>
      </c>
      <c r="G2795" t="s">
        <v>8223</v>
      </c>
      <c r="H2795" t="s">
        <v>8245</v>
      </c>
      <c r="I2795">
        <v>1462417493</v>
      </c>
      <c r="J2795">
        <v>1459825493</v>
      </c>
      <c r="K2795" t="b">
        <v>0</v>
      </c>
      <c r="L2795">
        <v>3</v>
      </c>
      <c r="M2795" t="b">
        <v>0</v>
      </c>
      <c r="N2795" t="s">
        <v>8269</v>
      </c>
      <c r="O2795" s="9">
        <f t="shared" si="176"/>
        <v>42465.128391203703</v>
      </c>
      <c r="P2795" t="str">
        <f t="shared" si="177"/>
        <v>theater</v>
      </c>
      <c r="Q2795" t="str">
        <f t="shared" si="178"/>
        <v>plays</v>
      </c>
      <c r="R2795">
        <f t="shared" si="179"/>
        <v>2016</v>
      </c>
    </row>
    <row r="2796" spans="1:18" ht="43.2" x14ac:dyDescent="0.55000000000000004">
      <c r="A2796">
        <v>3147</v>
      </c>
      <c r="B2796" s="3" t="s">
        <v>3147</v>
      </c>
      <c r="C2796" s="3" t="s">
        <v>7257</v>
      </c>
      <c r="D2796" s="6">
        <v>20000</v>
      </c>
      <c r="E2796" s="8">
        <v>23505</v>
      </c>
      <c r="F2796" t="s">
        <v>8218</v>
      </c>
      <c r="G2796" t="s">
        <v>8223</v>
      </c>
      <c r="H2796" t="s">
        <v>8245</v>
      </c>
      <c r="I2796">
        <v>1415319355</v>
      </c>
      <c r="J2796">
        <v>1411859755</v>
      </c>
      <c r="K2796" t="b">
        <v>1</v>
      </c>
      <c r="L2796">
        <v>213</v>
      </c>
      <c r="M2796" t="b">
        <v>1</v>
      </c>
      <c r="N2796" t="s">
        <v>8269</v>
      </c>
      <c r="O2796" s="9">
        <f t="shared" si="176"/>
        <v>41909.969386574077</v>
      </c>
      <c r="P2796" t="str">
        <f t="shared" si="177"/>
        <v>theater</v>
      </c>
      <c r="Q2796" t="str">
        <f t="shared" si="178"/>
        <v>plays</v>
      </c>
      <c r="R2796">
        <f t="shared" si="179"/>
        <v>2014</v>
      </c>
    </row>
    <row r="2797" spans="1:18" ht="28.8" x14ac:dyDescent="0.55000000000000004">
      <c r="A2797">
        <v>3219</v>
      </c>
      <c r="B2797" s="3" t="s">
        <v>3219</v>
      </c>
      <c r="C2797" s="3" t="s">
        <v>7329</v>
      </c>
      <c r="D2797" s="6">
        <v>20000</v>
      </c>
      <c r="E2797" s="8">
        <v>20022</v>
      </c>
      <c r="F2797" t="s">
        <v>8218</v>
      </c>
      <c r="G2797" t="s">
        <v>8223</v>
      </c>
      <c r="H2797" t="s">
        <v>8245</v>
      </c>
      <c r="I2797">
        <v>1427063747</v>
      </c>
      <c r="J2797">
        <v>1424043347</v>
      </c>
      <c r="K2797" t="b">
        <v>1</v>
      </c>
      <c r="L2797">
        <v>119</v>
      </c>
      <c r="M2797" t="b">
        <v>1</v>
      </c>
      <c r="N2797" t="s">
        <v>8269</v>
      </c>
      <c r="O2797" s="9">
        <f t="shared" si="176"/>
        <v>42050.983182870375</v>
      </c>
      <c r="P2797" t="str">
        <f t="shared" si="177"/>
        <v>theater</v>
      </c>
      <c r="Q2797" t="str">
        <f t="shared" si="178"/>
        <v>plays</v>
      </c>
      <c r="R2797">
        <f t="shared" si="179"/>
        <v>2015</v>
      </c>
    </row>
    <row r="2798" spans="1:18" ht="43.2" x14ac:dyDescent="0.55000000000000004">
      <c r="A2798">
        <v>3229</v>
      </c>
      <c r="B2798" s="3" t="s">
        <v>3229</v>
      </c>
      <c r="C2798" s="3" t="s">
        <v>7339</v>
      </c>
      <c r="D2798" s="6">
        <v>20000</v>
      </c>
      <c r="E2798" s="8">
        <v>21573</v>
      </c>
      <c r="F2798" t="s">
        <v>8218</v>
      </c>
      <c r="G2798" t="s">
        <v>8223</v>
      </c>
      <c r="H2798" t="s">
        <v>8245</v>
      </c>
      <c r="I2798">
        <v>1416470398</v>
      </c>
      <c r="J2798">
        <v>1413874798</v>
      </c>
      <c r="K2798" t="b">
        <v>1</v>
      </c>
      <c r="L2798">
        <v>202</v>
      </c>
      <c r="M2798" t="b">
        <v>1</v>
      </c>
      <c r="N2798" t="s">
        <v>8269</v>
      </c>
      <c r="O2798" s="9">
        <f t="shared" si="176"/>
        <v>41933.291643518518</v>
      </c>
      <c r="P2798" t="str">
        <f t="shared" si="177"/>
        <v>theater</v>
      </c>
      <c r="Q2798" t="str">
        <f t="shared" si="178"/>
        <v>plays</v>
      </c>
      <c r="R2798">
        <f t="shared" si="179"/>
        <v>2014</v>
      </c>
    </row>
    <row r="2799" spans="1:18" ht="43.2" x14ac:dyDescent="0.55000000000000004">
      <c r="A2799">
        <v>3236</v>
      </c>
      <c r="B2799" s="3" t="s">
        <v>3236</v>
      </c>
      <c r="C2799" s="3" t="s">
        <v>7346</v>
      </c>
      <c r="D2799" s="6">
        <v>20000</v>
      </c>
      <c r="E2799" s="8">
        <v>20120</v>
      </c>
      <c r="F2799" t="s">
        <v>8218</v>
      </c>
      <c r="G2799" t="s">
        <v>8223</v>
      </c>
      <c r="H2799" t="s">
        <v>8245</v>
      </c>
      <c r="I2799">
        <v>1482962433</v>
      </c>
      <c r="J2799">
        <v>1480370433</v>
      </c>
      <c r="K2799" t="b">
        <v>0</v>
      </c>
      <c r="L2799">
        <v>110</v>
      </c>
      <c r="M2799" t="b">
        <v>1</v>
      </c>
      <c r="N2799" t="s">
        <v>8269</v>
      </c>
      <c r="O2799" s="9">
        <f t="shared" si="176"/>
        <v>42702.917048611111</v>
      </c>
      <c r="P2799" t="str">
        <f t="shared" si="177"/>
        <v>theater</v>
      </c>
      <c r="Q2799" t="str">
        <f t="shared" si="178"/>
        <v>plays</v>
      </c>
      <c r="R2799">
        <f t="shared" si="179"/>
        <v>2016</v>
      </c>
    </row>
    <row r="2800" spans="1:18" ht="43.2" x14ac:dyDescent="0.55000000000000004">
      <c r="A2800">
        <v>3253</v>
      </c>
      <c r="B2800" s="3" t="s">
        <v>3253</v>
      </c>
      <c r="C2800" s="3" t="s">
        <v>7363</v>
      </c>
      <c r="D2800" s="6">
        <v>20000</v>
      </c>
      <c r="E2800" s="8">
        <v>20365</v>
      </c>
      <c r="F2800" t="s">
        <v>8218</v>
      </c>
      <c r="G2800" t="s">
        <v>8223</v>
      </c>
      <c r="H2800" t="s">
        <v>8245</v>
      </c>
      <c r="I2800">
        <v>1473306300</v>
      </c>
      <c r="J2800">
        <v>1471701028</v>
      </c>
      <c r="K2800" t="b">
        <v>1</v>
      </c>
      <c r="L2800">
        <v>115</v>
      </c>
      <c r="M2800" t="b">
        <v>1</v>
      </c>
      <c r="N2800" t="s">
        <v>8269</v>
      </c>
      <c r="O2800" s="9">
        <f t="shared" si="176"/>
        <v>42602.576712962968</v>
      </c>
      <c r="P2800" t="str">
        <f t="shared" si="177"/>
        <v>theater</v>
      </c>
      <c r="Q2800" t="str">
        <f t="shared" si="178"/>
        <v>plays</v>
      </c>
      <c r="R2800">
        <f t="shared" si="179"/>
        <v>2016</v>
      </c>
    </row>
    <row r="2801" spans="1:18" ht="43.2" x14ac:dyDescent="0.55000000000000004">
      <c r="A2801">
        <v>3728</v>
      </c>
      <c r="B2801" s="3" t="s">
        <v>3725</v>
      </c>
      <c r="C2801" s="3" t="s">
        <v>7838</v>
      </c>
      <c r="D2801" s="6">
        <v>20000</v>
      </c>
      <c r="E2801" s="8">
        <v>1862</v>
      </c>
      <c r="F2801" t="s">
        <v>8220</v>
      </c>
      <c r="G2801" t="s">
        <v>8223</v>
      </c>
      <c r="H2801" t="s">
        <v>8245</v>
      </c>
      <c r="I2801">
        <v>1439957176</v>
      </c>
      <c r="J2801">
        <v>1437365176</v>
      </c>
      <c r="K2801" t="b">
        <v>0</v>
      </c>
      <c r="L2801">
        <v>31</v>
      </c>
      <c r="M2801" t="b">
        <v>0</v>
      </c>
      <c r="N2801" t="s">
        <v>8269</v>
      </c>
      <c r="O2801" s="9">
        <f t="shared" si="176"/>
        <v>42205.171018518522</v>
      </c>
      <c r="P2801" t="str">
        <f t="shared" si="177"/>
        <v>theater</v>
      </c>
      <c r="Q2801" t="str">
        <f t="shared" si="178"/>
        <v>plays</v>
      </c>
      <c r="R2801">
        <f t="shared" si="179"/>
        <v>2015</v>
      </c>
    </row>
    <row r="2802" spans="1:18" ht="43.2" x14ac:dyDescent="0.55000000000000004">
      <c r="A2802">
        <v>3741</v>
      </c>
      <c r="B2802" s="3" t="s">
        <v>3738</v>
      </c>
      <c r="C2802" s="3" t="s">
        <v>7851</v>
      </c>
      <c r="D2802" s="6">
        <v>20000</v>
      </c>
      <c r="E2802" s="8">
        <v>0</v>
      </c>
      <c r="F2802" t="s">
        <v>8220</v>
      </c>
      <c r="G2802" t="s">
        <v>8223</v>
      </c>
      <c r="H2802" t="s">
        <v>8245</v>
      </c>
      <c r="I2802">
        <v>1450389950</v>
      </c>
      <c r="J2802">
        <v>1447797950</v>
      </c>
      <c r="K2802" t="b">
        <v>0</v>
      </c>
      <c r="L2802">
        <v>0</v>
      </c>
      <c r="M2802" t="b">
        <v>0</v>
      </c>
      <c r="N2802" t="s">
        <v>8269</v>
      </c>
      <c r="O2802" s="9">
        <f t="shared" si="176"/>
        <v>42325.920717592591</v>
      </c>
      <c r="P2802" t="str">
        <f t="shared" si="177"/>
        <v>theater</v>
      </c>
      <c r="Q2802" t="str">
        <f t="shared" si="178"/>
        <v>plays</v>
      </c>
      <c r="R2802">
        <f t="shared" si="179"/>
        <v>2015</v>
      </c>
    </row>
    <row r="2803" spans="1:18" ht="43.2" x14ac:dyDescent="0.55000000000000004">
      <c r="A2803">
        <v>3929</v>
      </c>
      <c r="B2803" s="3" t="s">
        <v>3926</v>
      </c>
      <c r="C2803" s="3" t="s">
        <v>8037</v>
      </c>
      <c r="D2803" s="6">
        <v>20000</v>
      </c>
      <c r="E2803" s="8">
        <v>453</v>
      </c>
      <c r="F2803" t="s">
        <v>8220</v>
      </c>
      <c r="G2803" t="s">
        <v>8223</v>
      </c>
      <c r="H2803" t="s">
        <v>8245</v>
      </c>
      <c r="I2803">
        <v>1474228265</v>
      </c>
      <c r="J2803">
        <v>1471636265</v>
      </c>
      <c r="K2803" t="b">
        <v>0</v>
      </c>
      <c r="L2803">
        <v>14</v>
      </c>
      <c r="M2803" t="b">
        <v>0</v>
      </c>
      <c r="N2803" t="s">
        <v>8269</v>
      </c>
      <c r="O2803" s="9">
        <f t="shared" si="176"/>
        <v>42601.827141203699</v>
      </c>
      <c r="P2803" t="str">
        <f t="shared" si="177"/>
        <v>theater</v>
      </c>
      <c r="Q2803" t="str">
        <f t="shared" si="178"/>
        <v>plays</v>
      </c>
      <c r="R2803">
        <f t="shared" si="179"/>
        <v>2016</v>
      </c>
    </row>
    <row r="2804" spans="1:18" ht="43.2" x14ac:dyDescent="0.55000000000000004">
      <c r="A2804">
        <v>3936</v>
      </c>
      <c r="B2804" s="3" t="s">
        <v>3933</v>
      </c>
      <c r="C2804" s="3" t="s">
        <v>8044</v>
      </c>
      <c r="D2804" s="6">
        <v>20000</v>
      </c>
      <c r="E2804" s="8">
        <v>0</v>
      </c>
      <c r="F2804" t="s">
        <v>8220</v>
      </c>
      <c r="G2804" t="s">
        <v>8223</v>
      </c>
      <c r="H2804" t="s">
        <v>8245</v>
      </c>
      <c r="I2804">
        <v>1480576720</v>
      </c>
      <c r="J2804">
        <v>1477981120</v>
      </c>
      <c r="K2804" t="b">
        <v>0</v>
      </c>
      <c r="L2804">
        <v>0</v>
      </c>
      <c r="M2804" t="b">
        <v>0</v>
      </c>
      <c r="N2804" t="s">
        <v>8269</v>
      </c>
      <c r="O2804" s="9">
        <f t="shared" si="176"/>
        <v>42675.262962962966</v>
      </c>
      <c r="P2804" t="str">
        <f t="shared" si="177"/>
        <v>theater</v>
      </c>
      <c r="Q2804" t="str">
        <f t="shared" si="178"/>
        <v>plays</v>
      </c>
      <c r="R2804">
        <f t="shared" si="179"/>
        <v>2016</v>
      </c>
    </row>
    <row r="2805" spans="1:18" ht="43.2" x14ac:dyDescent="0.55000000000000004">
      <c r="A2805">
        <v>4029</v>
      </c>
      <c r="B2805" s="3" t="s">
        <v>4025</v>
      </c>
      <c r="C2805" s="3" t="s">
        <v>8134</v>
      </c>
      <c r="D2805" s="6">
        <v>20000</v>
      </c>
      <c r="E2805" s="8">
        <v>0</v>
      </c>
      <c r="F2805" t="s">
        <v>8220</v>
      </c>
      <c r="G2805" t="s">
        <v>8223</v>
      </c>
      <c r="H2805" t="s">
        <v>8245</v>
      </c>
      <c r="I2805">
        <v>1450053370</v>
      </c>
      <c r="J2805">
        <v>1447461370</v>
      </c>
      <c r="K2805" t="b">
        <v>0</v>
      </c>
      <c r="L2805">
        <v>0</v>
      </c>
      <c r="M2805" t="b">
        <v>0</v>
      </c>
      <c r="N2805" t="s">
        <v>8269</v>
      </c>
      <c r="O2805" s="9">
        <f t="shared" si="176"/>
        <v>42322.025115740747</v>
      </c>
      <c r="P2805" t="str">
        <f t="shared" si="177"/>
        <v>theater</v>
      </c>
      <c r="Q2805" t="str">
        <f t="shared" si="178"/>
        <v>plays</v>
      </c>
      <c r="R2805">
        <f t="shared" si="179"/>
        <v>2015</v>
      </c>
    </row>
    <row r="2806" spans="1:18" ht="43.2" x14ac:dyDescent="0.55000000000000004">
      <c r="A2806">
        <v>4049</v>
      </c>
      <c r="B2806" s="3" t="s">
        <v>4045</v>
      </c>
      <c r="C2806" s="3" t="s">
        <v>8153</v>
      </c>
      <c r="D2806" s="6">
        <v>20000</v>
      </c>
      <c r="E2806" s="8">
        <v>16</v>
      </c>
      <c r="F2806" t="s">
        <v>8220</v>
      </c>
      <c r="G2806" t="s">
        <v>8223</v>
      </c>
      <c r="H2806" t="s">
        <v>8245</v>
      </c>
      <c r="I2806">
        <v>1436914815</v>
      </c>
      <c r="J2806">
        <v>1434322815</v>
      </c>
      <c r="K2806" t="b">
        <v>0</v>
      </c>
      <c r="L2806">
        <v>1</v>
      </c>
      <c r="M2806" t="b">
        <v>0</v>
      </c>
      <c r="N2806" t="s">
        <v>8269</v>
      </c>
      <c r="O2806" s="9">
        <f t="shared" si="176"/>
        <v>42169.958506944444</v>
      </c>
      <c r="P2806" t="str">
        <f t="shared" si="177"/>
        <v>theater</v>
      </c>
      <c r="Q2806" t="str">
        <f t="shared" si="178"/>
        <v>plays</v>
      </c>
      <c r="R2806">
        <f t="shared" si="179"/>
        <v>2015</v>
      </c>
    </row>
    <row r="2807" spans="1:18" ht="43.2" x14ac:dyDescent="0.55000000000000004">
      <c r="A2807">
        <v>4062</v>
      </c>
      <c r="B2807" s="3" t="s">
        <v>4058</v>
      </c>
      <c r="C2807" s="3" t="s">
        <v>8166</v>
      </c>
      <c r="D2807" s="6">
        <v>20000</v>
      </c>
      <c r="E2807" s="8">
        <v>490</v>
      </c>
      <c r="F2807" t="s">
        <v>8220</v>
      </c>
      <c r="G2807" t="s">
        <v>8223</v>
      </c>
      <c r="H2807" t="s">
        <v>8245</v>
      </c>
      <c r="I2807">
        <v>1467481468</v>
      </c>
      <c r="J2807">
        <v>1464889468</v>
      </c>
      <c r="K2807" t="b">
        <v>0</v>
      </c>
      <c r="L2807">
        <v>3</v>
      </c>
      <c r="M2807" t="b">
        <v>0</v>
      </c>
      <c r="N2807" t="s">
        <v>8269</v>
      </c>
      <c r="O2807" s="9">
        <f t="shared" si="176"/>
        <v>42523.739212962959</v>
      </c>
      <c r="P2807" t="str">
        <f t="shared" si="177"/>
        <v>theater</v>
      </c>
      <c r="Q2807" t="str">
        <f t="shared" si="178"/>
        <v>plays</v>
      </c>
      <c r="R2807">
        <f t="shared" si="179"/>
        <v>2016</v>
      </c>
    </row>
    <row r="2808" spans="1:18" ht="57.6" x14ac:dyDescent="0.55000000000000004">
      <c r="A2808">
        <v>4071</v>
      </c>
      <c r="B2808" s="3" t="s">
        <v>4067</v>
      </c>
      <c r="C2808" s="3" t="s">
        <v>8174</v>
      </c>
      <c r="D2808" s="6">
        <v>20000</v>
      </c>
      <c r="E2808" s="8">
        <v>0</v>
      </c>
      <c r="F2808" t="s">
        <v>8220</v>
      </c>
      <c r="G2808" t="s">
        <v>8237</v>
      </c>
      <c r="H2808" t="s">
        <v>8255</v>
      </c>
      <c r="I2808">
        <v>1482779931</v>
      </c>
      <c r="J2808">
        <v>1480187931</v>
      </c>
      <c r="K2808" t="b">
        <v>0</v>
      </c>
      <c r="L2808">
        <v>0</v>
      </c>
      <c r="M2808" t="b">
        <v>0</v>
      </c>
      <c r="N2808" t="s">
        <v>8269</v>
      </c>
      <c r="O2808" s="9">
        <f t="shared" si="176"/>
        <v>42700.804756944446</v>
      </c>
      <c r="P2808" t="str">
        <f t="shared" si="177"/>
        <v>theater</v>
      </c>
      <c r="Q2808" t="str">
        <f t="shared" si="178"/>
        <v>plays</v>
      </c>
      <c r="R2808">
        <f t="shared" si="179"/>
        <v>2016</v>
      </c>
    </row>
    <row r="2809" spans="1:18" ht="28.8" x14ac:dyDescent="0.55000000000000004">
      <c r="A2809">
        <v>4022</v>
      </c>
      <c r="B2809" s="3" t="s">
        <v>4018</v>
      </c>
      <c r="C2809" s="3" t="s">
        <v>8127</v>
      </c>
      <c r="D2809" s="6">
        <v>18000</v>
      </c>
      <c r="E2809" s="8">
        <v>12521</v>
      </c>
      <c r="F2809" t="s">
        <v>8220</v>
      </c>
      <c r="G2809" t="s">
        <v>8223</v>
      </c>
      <c r="H2809" t="s">
        <v>8245</v>
      </c>
      <c r="I2809">
        <v>1422759240</v>
      </c>
      <c r="J2809">
        <v>1418824867</v>
      </c>
      <c r="K2809" t="b">
        <v>0</v>
      </c>
      <c r="L2809">
        <v>197</v>
      </c>
      <c r="M2809" t="b">
        <v>0</v>
      </c>
      <c r="N2809" t="s">
        <v>8269</v>
      </c>
      <c r="O2809" s="9">
        <f t="shared" si="176"/>
        <v>41990.584108796291</v>
      </c>
      <c r="P2809" t="str">
        <f t="shared" si="177"/>
        <v>theater</v>
      </c>
      <c r="Q2809" t="str">
        <f t="shared" si="178"/>
        <v>plays</v>
      </c>
      <c r="R2809">
        <f t="shared" si="179"/>
        <v>2014</v>
      </c>
    </row>
    <row r="2810" spans="1:18" ht="43.2" x14ac:dyDescent="0.55000000000000004">
      <c r="A2810">
        <v>3953</v>
      </c>
      <c r="B2810" s="3" t="s">
        <v>3950</v>
      </c>
      <c r="C2810" s="3" t="s">
        <v>8060</v>
      </c>
      <c r="D2810" s="6">
        <v>17600</v>
      </c>
      <c r="E2810" s="8">
        <v>0</v>
      </c>
      <c r="F2810" t="s">
        <v>8220</v>
      </c>
      <c r="G2810" t="s">
        <v>8223</v>
      </c>
      <c r="H2810" t="s">
        <v>8245</v>
      </c>
      <c r="I2810">
        <v>1469834940</v>
      </c>
      <c r="J2810">
        <v>1467162586</v>
      </c>
      <c r="K2810" t="b">
        <v>0</v>
      </c>
      <c r="L2810">
        <v>0</v>
      </c>
      <c r="M2810" t="b">
        <v>0</v>
      </c>
      <c r="N2810" t="s">
        <v>8269</v>
      </c>
      <c r="O2810" s="9">
        <f t="shared" si="176"/>
        <v>42550.048449074078</v>
      </c>
      <c r="P2810" t="str">
        <f t="shared" si="177"/>
        <v>theater</v>
      </c>
      <c r="Q2810" t="str">
        <f t="shared" si="178"/>
        <v>plays</v>
      </c>
      <c r="R2810">
        <f t="shared" si="179"/>
        <v>2016</v>
      </c>
    </row>
    <row r="2811" spans="1:18" ht="43.2" x14ac:dyDescent="0.55000000000000004">
      <c r="A2811">
        <v>4048</v>
      </c>
      <c r="B2811" s="3" t="s">
        <v>4044</v>
      </c>
      <c r="C2811" s="3" t="s">
        <v>8152</v>
      </c>
      <c r="D2811" s="6">
        <v>17000</v>
      </c>
      <c r="E2811" s="8">
        <v>3001</v>
      </c>
      <c r="F2811" t="s">
        <v>8220</v>
      </c>
      <c r="G2811" t="s">
        <v>8224</v>
      </c>
      <c r="H2811" t="s">
        <v>8246</v>
      </c>
      <c r="I2811">
        <v>1460373187</v>
      </c>
      <c r="J2811">
        <v>1457352787</v>
      </c>
      <c r="K2811" t="b">
        <v>0</v>
      </c>
      <c r="L2811">
        <v>91</v>
      </c>
      <c r="M2811" t="b">
        <v>0</v>
      </c>
      <c r="N2811" t="s">
        <v>8269</v>
      </c>
      <c r="O2811" s="9">
        <f t="shared" si="176"/>
        <v>42436.509108796294</v>
      </c>
      <c r="P2811" t="str">
        <f t="shared" si="177"/>
        <v>theater</v>
      </c>
      <c r="Q2811" t="str">
        <f t="shared" si="178"/>
        <v>plays</v>
      </c>
      <c r="R2811">
        <f t="shared" si="179"/>
        <v>2016</v>
      </c>
    </row>
    <row r="2812" spans="1:18" ht="43.2" x14ac:dyDescent="0.55000000000000004">
      <c r="A2812">
        <v>3274</v>
      </c>
      <c r="B2812" s="3" t="s">
        <v>3274</v>
      </c>
      <c r="C2812" s="3" t="s">
        <v>7384</v>
      </c>
      <c r="D2812" s="6">
        <v>15500</v>
      </c>
      <c r="E2812" s="8">
        <v>15705</v>
      </c>
      <c r="F2812" t="s">
        <v>8218</v>
      </c>
      <c r="G2812" t="s">
        <v>8223</v>
      </c>
      <c r="H2812" t="s">
        <v>8245</v>
      </c>
      <c r="I2812">
        <v>1458075600</v>
      </c>
      <c r="J2812">
        <v>1454259272</v>
      </c>
      <c r="K2812" t="b">
        <v>1</v>
      </c>
      <c r="L2812">
        <v>286</v>
      </c>
      <c r="M2812" t="b">
        <v>1</v>
      </c>
      <c r="N2812" t="s">
        <v>8269</v>
      </c>
      <c r="O2812" s="9">
        <f t="shared" si="176"/>
        <v>42400.704537037032</v>
      </c>
      <c r="P2812" t="str">
        <f t="shared" si="177"/>
        <v>theater</v>
      </c>
      <c r="Q2812" t="str">
        <f t="shared" si="178"/>
        <v>plays</v>
      </c>
      <c r="R2812">
        <f t="shared" si="179"/>
        <v>2016</v>
      </c>
    </row>
    <row r="2813" spans="1:18" ht="43.2" x14ac:dyDescent="0.55000000000000004">
      <c r="A2813">
        <v>534</v>
      </c>
      <c r="B2813" s="3" t="s">
        <v>535</v>
      </c>
      <c r="C2813" s="3" t="s">
        <v>4644</v>
      </c>
      <c r="D2813" s="6">
        <v>15000</v>
      </c>
      <c r="E2813" s="8">
        <v>15700</v>
      </c>
      <c r="F2813" t="s">
        <v>8218</v>
      </c>
      <c r="G2813" t="s">
        <v>8233</v>
      </c>
      <c r="H2813" t="s">
        <v>8253</v>
      </c>
      <c r="I2813">
        <v>1446418800</v>
      </c>
      <c r="J2813">
        <v>1443036470</v>
      </c>
      <c r="K2813" t="b">
        <v>0</v>
      </c>
      <c r="L2813">
        <v>48</v>
      </c>
      <c r="M2813" t="b">
        <v>1</v>
      </c>
      <c r="N2813" t="s">
        <v>8269</v>
      </c>
      <c r="O2813" s="9">
        <f t="shared" si="176"/>
        <v>42270.810995370368</v>
      </c>
      <c r="P2813" t="str">
        <f t="shared" si="177"/>
        <v>theater</v>
      </c>
      <c r="Q2813" t="str">
        <f t="shared" si="178"/>
        <v>plays</v>
      </c>
      <c r="R2813">
        <f t="shared" si="179"/>
        <v>2015</v>
      </c>
    </row>
    <row r="2814" spans="1:18" ht="43.2" x14ac:dyDescent="0.55000000000000004">
      <c r="A2814">
        <v>1293</v>
      </c>
      <c r="B2814" s="3" t="s">
        <v>1294</v>
      </c>
      <c r="C2814" s="3" t="s">
        <v>5403</v>
      </c>
      <c r="D2814" s="6">
        <v>15000</v>
      </c>
      <c r="E2814" s="8">
        <v>15335</v>
      </c>
      <c r="F2814" t="s">
        <v>8218</v>
      </c>
      <c r="G2814" t="s">
        <v>8223</v>
      </c>
      <c r="H2814" t="s">
        <v>8245</v>
      </c>
      <c r="I2814">
        <v>1447523371</v>
      </c>
      <c r="J2814">
        <v>1444927771</v>
      </c>
      <c r="K2814" t="b">
        <v>0</v>
      </c>
      <c r="L2814">
        <v>120</v>
      </c>
      <c r="M2814" t="b">
        <v>1</v>
      </c>
      <c r="N2814" t="s">
        <v>8269</v>
      </c>
      <c r="O2814" s="9">
        <f t="shared" si="176"/>
        <v>42292.701053240744</v>
      </c>
      <c r="P2814" t="str">
        <f t="shared" si="177"/>
        <v>theater</v>
      </c>
      <c r="Q2814" t="str">
        <f t="shared" si="178"/>
        <v>plays</v>
      </c>
      <c r="R2814">
        <f t="shared" si="179"/>
        <v>2015</v>
      </c>
    </row>
    <row r="2815" spans="1:18" ht="43.2" x14ac:dyDescent="0.55000000000000004">
      <c r="A2815">
        <v>2868</v>
      </c>
      <c r="B2815" s="3" t="s">
        <v>2868</v>
      </c>
      <c r="C2815" s="3" t="s">
        <v>6978</v>
      </c>
      <c r="D2815" s="6">
        <v>15000</v>
      </c>
      <c r="E2815" s="8">
        <v>6301.76</v>
      </c>
      <c r="F2815" t="s">
        <v>8220</v>
      </c>
      <c r="G2815" t="s">
        <v>8223</v>
      </c>
      <c r="H2815" t="s">
        <v>8245</v>
      </c>
      <c r="I2815">
        <v>1475697054</v>
      </c>
      <c r="J2815">
        <v>1473105054</v>
      </c>
      <c r="K2815" t="b">
        <v>0</v>
      </c>
      <c r="L2815">
        <v>60</v>
      </c>
      <c r="M2815" t="b">
        <v>0</v>
      </c>
      <c r="N2815" t="s">
        <v>8269</v>
      </c>
      <c r="O2815" s="9">
        <f t="shared" si="176"/>
        <v>42618.827013888891</v>
      </c>
      <c r="P2815" t="str">
        <f t="shared" si="177"/>
        <v>theater</v>
      </c>
      <c r="Q2815" t="str">
        <f t="shared" si="178"/>
        <v>plays</v>
      </c>
      <c r="R2815">
        <f t="shared" si="179"/>
        <v>2016</v>
      </c>
    </row>
    <row r="2816" spans="1:18" ht="43.2" x14ac:dyDescent="0.55000000000000004">
      <c r="A2816">
        <v>3128</v>
      </c>
      <c r="B2816" s="3" t="s">
        <v>3128</v>
      </c>
      <c r="C2816" s="3" t="s">
        <v>7238</v>
      </c>
      <c r="D2816" s="6">
        <v>15000</v>
      </c>
      <c r="E2816" s="8">
        <v>16291</v>
      </c>
      <c r="F2816" t="s">
        <v>8221</v>
      </c>
      <c r="G2816" t="s">
        <v>8223</v>
      </c>
      <c r="H2816" t="s">
        <v>8245</v>
      </c>
      <c r="I2816">
        <v>1489690141</v>
      </c>
      <c r="J2816">
        <v>1487101741</v>
      </c>
      <c r="K2816" t="b">
        <v>0</v>
      </c>
      <c r="L2816">
        <v>117</v>
      </c>
      <c r="M2816" t="b">
        <v>0</v>
      </c>
      <c r="N2816" t="s">
        <v>8269</v>
      </c>
      <c r="O2816" s="9">
        <f t="shared" si="176"/>
        <v>42780.825706018513</v>
      </c>
      <c r="P2816" t="str">
        <f t="shared" si="177"/>
        <v>theater</v>
      </c>
      <c r="Q2816" t="str">
        <f t="shared" si="178"/>
        <v>plays</v>
      </c>
      <c r="R2816">
        <f t="shared" si="179"/>
        <v>2017</v>
      </c>
    </row>
    <row r="2817" spans="1:18" ht="43.2" x14ac:dyDescent="0.55000000000000004">
      <c r="A2817">
        <v>3187</v>
      </c>
      <c r="B2817" s="3" t="s">
        <v>3187</v>
      </c>
      <c r="C2817" s="3" t="s">
        <v>7297</v>
      </c>
      <c r="D2817" s="6">
        <v>15000</v>
      </c>
      <c r="E2817" s="8">
        <v>17444</v>
      </c>
      <c r="F2817" t="s">
        <v>8218</v>
      </c>
      <c r="G2817" t="s">
        <v>8223</v>
      </c>
      <c r="H2817" t="s">
        <v>8245</v>
      </c>
      <c r="I2817">
        <v>1407167973</v>
      </c>
      <c r="J2817">
        <v>1405439973</v>
      </c>
      <c r="K2817" t="b">
        <v>1</v>
      </c>
      <c r="L2817">
        <v>244</v>
      </c>
      <c r="M2817" t="b">
        <v>1</v>
      </c>
      <c r="N2817" t="s">
        <v>8269</v>
      </c>
      <c r="O2817" s="9">
        <f t="shared" si="176"/>
        <v>41835.666354166664</v>
      </c>
      <c r="P2817" t="str">
        <f t="shared" si="177"/>
        <v>theater</v>
      </c>
      <c r="Q2817" t="str">
        <f t="shared" si="178"/>
        <v>plays</v>
      </c>
      <c r="R2817">
        <f t="shared" si="179"/>
        <v>2014</v>
      </c>
    </row>
    <row r="2818" spans="1:18" ht="28.8" x14ac:dyDescent="0.55000000000000004">
      <c r="A2818">
        <v>3220</v>
      </c>
      <c r="B2818" s="3" t="s">
        <v>3220</v>
      </c>
      <c r="C2818" s="3" t="s">
        <v>7330</v>
      </c>
      <c r="D2818" s="6">
        <v>15000</v>
      </c>
      <c r="E2818" s="8">
        <v>15126</v>
      </c>
      <c r="F2818" t="s">
        <v>8218</v>
      </c>
      <c r="G2818" t="s">
        <v>8223</v>
      </c>
      <c r="H2818" t="s">
        <v>8245</v>
      </c>
      <c r="I2818">
        <v>1489352400</v>
      </c>
      <c r="J2818">
        <v>1486411204</v>
      </c>
      <c r="K2818" t="b">
        <v>1</v>
      </c>
      <c r="L2818">
        <v>59</v>
      </c>
      <c r="M2818" t="b">
        <v>1</v>
      </c>
      <c r="N2818" t="s">
        <v>8269</v>
      </c>
      <c r="O2818" s="9">
        <f t="shared" si="176"/>
        <v>42772.833379629628</v>
      </c>
      <c r="P2818" t="str">
        <f t="shared" si="177"/>
        <v>theater</v>
      </c>
      <c r="Q2818" t="str">
        <f t="shared" si="178"/>
        <v>plays</v>
      </c>
      <c r="R2818">
        <f t="shared" si="179"/>
        <v>2017</v>
      </c>
    </row>
    <row r="2819" spans="1:18" ht="43.2" x14ac:dyDescent="0.55000000000000004">
      <c r="A2819">
        <v>3235</v>
      </c>
      <c r="B2819" s="3" t="s">
        <v>3235</v>
      </c>
      <c r="C2819" s="3" t="s">
        <v>7345</v>
      </c>
      <c r="D2819" s="6">
        <v>15000</v>
      </c>
      <c r="E2819" s="8">
        <v>15481</v>
      </c>
      <c r="F2819" t="s">
        <v>8218</v>
      </c>
      <c r="G2819" t="s">
        <v>8223</v>
      </c>
      <c r="H2819" t="s">
        <v>8245</v>
      </c>
      <c r="I2819">
        <v>1467361251</v>
      </c>
      <c r="J2819">
        <v>1464769251</v>
      </c>
      <c r="K2819" t="b">
        <v>1</v>
      </c>
      <c r="L2819">
        <v>181</v>
      </c>
      <c r="M2819" t="b">
        <v>1</v>
      </c>
      <c r="N2819" t="s">
        <v>8269</v>
      </c>
      <c r="O2819" s="9">
        <f t="shared" si="176"/>
        <v>42522.347812499997</v>
      </c>
      <c r="P2819" t="str">
        <f t="shared" si="177"/>
        <v>theater</v>
      </c>
      <c r="Q2819" t="str">
        <f t="shared" si="178"/>
        <v>plays</v>
      </c>
      <c r="R2819">
        <f t="shared" si="179"/>
        <v>2016</v>
      </c>
    </row>
    <row r="2820" spans="1:18" ht="43.2" x14ac:dyDescent="0.55000000000000004">
      <c r="A2820">
        <v>3267</v>
      </c>
      <c r="B2820" s="3" t="s">
        <v>3267</v>
      </c>
      <c r="C2820" s="3" t="s">
        <v>7377</v>
      </c>
      <c r="D2820" s="6">
        <v>15000</v>
      </c>
      <c r="E2820" s="8">
        <v>15315</v>
      </c>
      <c r="F2820" t="s">
        <v>8218</v>
      </c>
      <c r="G2820" t="s">
        <v>8223</v>
      </c>
      <c r="H2820" t="s">
        <v>8245</v>
      </c>
      <c r="I2820">
        <v>1437156660</v>
      </c>
      <c r="J2820">
        <v>1434564660</v>
      </c>
      <c r="K2820" t="b">
        <v>1</v>
      </c>
      <c r="L2820">
        <v>288</v>
      </c>
      <c r="M2820" t="b">
        <v>1</v>
      </c>
      <c r="N2820" t="s">
        <v>8269</v>
      </c>
      <c r="O2820" s="9">
        <f t="shared" si="176"/>
        <v>42172.757638888885</v>
      </c>
      <c r="P2820" t="str">
        <f t="shared" si="177"/>
        <v>theater</v>
      </c>
      <c r="Q2820" t="str">
        <f t="shared" si="178"/>
        <v>plays</v>
      </c>
      <c r="R2820">
        <f t="shared" si="179"/>
        <v>2015</v>
      </c>
    </row>
    <row r="2821" spans="1:18" ht="43.2" x14ac:dyDescent="0.55000000000000004">
      <c r="A2821">
        <v>3286</v>
      </c>
      <c r="B2821" s="3" t="s">
        <v>3286</v>
      </c>
      <c r="C2821" s="3" t="s">
        <v>7396</v>
      </c>
      <c r="D2821" s="6">
        <v>15000</v>
      </c>
      <c r="E2821" s="8">
        <v>15265</v>
      </c>
      <c r="F2821" t="s">
        <v>8218</v>
      </c>
      <c r="G2821" t="s">
        <v>8223</v>
      </c>
      <c r="H2821" t="s">
        <v>8245</v>
      </c>
      <c r="I2821">
        <v>1471291782</v>
      </c>
      <c r="J2821">
        <v>1468699782</v>
      </c>
      <c r="K2821" t="b">
        <v>0</v>
      </c>
      <c r="L2821">
        <v>122</v>
      </c>
      <c r="M2821" t="b">
        <v>1</v>
      </c>
      <c r="N2821" t="s">
        <v>8269</v>
      </c>
      <c r="O2821" s="9">
        <f t="shared" si="176"/>
        <v>42567.840069444443</v>
      </c>
      <c r="P2821" t="str">
        <f t="shared" si="177"/>
        <v>theater</v>
      </c>
      <c r="Q2821" t="str">
        <f t="shared" si="178"/>
        <v>plays</v>
      </c>
      <c r="R2821">
        <f t="shared" si="179"/>
        <v>2016</v>
      </c>
    </row>
    <row r="2822" spans="1:18" ht="43.2" x14ac:dyDescent="0.55000000000000004">
      <c r="A2822">
        <v>3304</v>
      </c>
      <c r="B2822" s="3" t="s">
        <v>3304</v>
      </c>
      <c r="C2822" s="3" t="s">
        <v>7414</v>
      </c>
      <c r="D2822" s="6">
        <v>15000</v>
      </c>
      <c r="E2822" s="8">
        <v>15677.5</v>
      </c>
      <c r="F2822" t="s">
        <v>8218</v>
      </c>
      <c r="G2822" t="s">
        <v>8223</v>
      </c>
      <c r="H2822" t="s">
        <v>8245</v>
      </c>
      <c r="I2822">
        <v>1482418752</v>
      </c>
      <c r="J2822">
        <v>1479826752</v>
      </c>
      <c r="K2822" t="b">
        <v>0</v>
      </c>
      <c r="L2822">
        <v>175</v>
      </c>
      <c r="M2822" t="b">
        <v>1</v>
      </c>
      <c r="N2822" t="s">
        <v>8269</v>
      </c>
      <c r="O2822" s="9">
        <f t="shared" si="176"/>
        <v>42696.624444444446</v>
      </c>
      <c r="P2822" t="str">
        <f t="shared" si="177"/>
        <v>theater</v>
      </c>
      <c r="Q2822" t="str">
        <f t="shared" si="178"/>
        <v>plays</v>
      </c>
      <c r="R2822">
        <f t="shared" si="179"/>
        <v>2016</v>
      </c>
    </row>
    <row r="2823" spans="1:18" ht="28.8" x14ac:dyDescent="0.55000000000000004">
      <c r="A2823">
        <v>3338</v>
      </c>
      <c r="B2823" s="3" t="s">
        <v>3338</v>
      </c>
      <c r="C2823" s="3" t="s">
        <v>7448</v>
      </c>
      <c r="D2823" s="6">
        <v>15000</v>
      </c>
      <c r="E2823" s="8">
        <v>15327</v>
      </c>
      <c r="F2823" t="s">
        <v>8218</v>
      </c>
      <c r="G2823" t="s">
        <v>8223</v>
      </c>
      <c r="H2823" t="s">
        <v>8245</v>
      </c>
      <c r="I2823">
        <v>1487944080</v>
      </c>
      <c r="J2823">
        <v>1486129680</v>
      </c>
      <c r="K2823" t="b">
        <v>0</v>
      </c>
      <c r="L2823">
        <v>112</v>
      </c>
      <c r="M2823" t="b">
        <v>1</v>
      </c>
      <c r="N2823" t="s">
        <v>8269</v>
      </c>
      <c r="O2823" s="9">
        <f t="shared" si="176"/>
        <v>42769.574999999997</v>
      </c>
      <c r="P2823" t="str">
        <f t="shared" si="177"/>
        <v>theater</v>
      </c>
      <c r="Q2823" t="str">
        <f t="shared" si="178"/>
        <v>plays</v>
      </c>
      <c r="R2823">
        <f t="shared" si="179"/>
        <v>2017</v>
      </c>
    </row>
    <row r="2824" spans="1:18" ht="43.2" x14ac:dyDescent="0.55000000000000004">
      <c r="A2824">
        <v>3402</v>
      </c>
      <c r="B2824" s="3" t="s">
        <v>3401</v>
      </c>
      <c r="C2824" s="3" t="s">
        <v>7512</v>
      </c>
      <c r="D2824" s="6">
        <v>15000</v>
      </c>
      <c r="E2824" s="8">
        <v>16465</v>
      </c>
      <c r="F2824" t="s">
        <v>8218</v>
      </c>
      <c r="G2824" t="s">
        <v>8223</v>
      </c>
      <c r="H2824" t="s">
        <v>8245</v>
      </c>
      <c r="I2824">
        <v>1447295460</v>
      </c>
      <c r="J2824">
        <v>1444747843</v>
      </c>
      <c r="K2824" t="b">
        <v>0</v>
      </c>
      <c r="L2824">
        <v>165</v>
      </c>
      <c r="M2824" t="b">
        <v>1</v>
      </c>
      <c r="N2824" t="s">
        <v>8269</v>
      </c>
      <c r="O2824" s="9">
        <f t="shared" si="176"/>
        <v>42290.61855324074</v>
      </c>
      <c r="P2824" t="str">
        <f t="shared" si="177"/>
        <v>theater</v>
      </c>
      <c r="Q2824" t="str">
        <f t="shared" si="178"/>
        <v>plays</v>
      </c>
      <c r="R2824">
        <f t="shared" si="179"/>
        <v>2015</v>
      </c>
    </row>
    <row r="2825" spans="1:18" ht="43.2" x14ac:dyDescent="0.55000000000000004">
      <c r="A2825">
        <v>3411</v>
      </c>
      <c r="B2825" s="3" t="s">
        <v>3410</v>
      </c>
      <c r="C2825" s="3" t="s">
        <v>7521</v>
      </c>
      <c r="D2825" s="6">
        <v>15000</v>
      </c>
      <c r="E2825" s="8">
        <v>15535</v>
      </c>
      <c r="F2825" t="s">
        <v>8218</v>
      </c>
      <c r="G2825" t="s">
        <v>8223</v>
      </c>
      <c r="H2825" t="s">
        <v>8245</v>
      </c>
      <c r="I2825">
        <v>1444264372</v>
      </c>
      <c r="J2825">
        <v>1442536372</v>
      </c>
      <c r="K2825" t="b">
        <v>0</v>
      </c>
      <c r="L2825">
        <v>78</v>
      </c>
      <c r="M2825" t="b">
        <v>1</v>
      </c>
      <c r="N2825" t="s">
        <v>8269</v>
      </c>
      <c r="O2825" s="9">
        <f t="shared" si="176"/>
        <v>42265.022824074069</v>
      </c>
      <c r="P2825" t="str">
        <f t="shared" si="177"/>
        <v>theater</v>
      </c>
      <c r="Q2825" t="str">
        <f t="shared" si="178"/>
        <v>plays</v>
      </c>
      <c r="R2825">
        <f t="shared" si="179"/>
        <v>2015</v>
      </c>
    </row>
    <row r="2826" spans="1:18" ht="43.2" x14ac:dyDescent="0.55000000000000004">
      <c r="A2826">
        <v>3890</v>
      </c>
      <c r="B2826" s="3" t="s">
        <v>3887</v>
      </c>
      <c r="C2826" s="3" t="s">
        <v>7998</v>
      </c>
      <c r="D2826" s="6">
        <v>15000</v>
      </c>
      <c r="E2826" s="8">
        <v>2524</v>
      </c>
      <c r="F2826" t="s">
        <v>8220</v>
      </c>
      <c r="G2826" t="s">
        <v>8223</v>
      </c>
      <c r="H2826" t="s">
        <v>8245</v>
      </c>
      <c r="I2826">
        <v>1439662344</v>
      </c>
      <c r="J2826">
        <v>1434478344</v>
      </c>
      <c r="K2826" t="b">
        <v>0</v>
      </c>
      <c r="L2826">
        <v>8</v>
      </c>
      <c r="M2826" t="b">
        <v>0</v>
      </c>
      <c r="N2826" t="s">
        <v>8269</v>
      </c>
      <c r="O2826" s="9">
        <f t="shared" ref="O2826:O2889" si="180">(((J2826/60)/60)/24)+DATE(1970,1,1)</f>
        <v>42171.758611111116</v>
      </c>
      <c r="P2826" t="str">
        <f t="shared" ref="P2826:P2889" si="181">LEFT(N2826,SEARCH("/",N2826)-1)</f>
        <v>theater</v>
      </c>
      <c r="Q2826" t="str">
        <f t="shared" ref="Q2826:Q2889" si="182">RIGHT(N2826,LEN(N2826)-SEARCH("/",N2826))</f>
        <v>plays</v>
      </c>
      <c r="R2826">
        <f t="shared" ref="R2826:R2889" si="183">YEAR(O2826)</f>
        <v>2015</v>
      </c>
    </row>
    <row r="2827" spans="1:18" ht="43.2" x14ac:dyDescent="0.55000000000000004">
      <c r="A2827">
        <v>3894</v>
      </c>
      <c r="B2827" s="3" t="s">
        <v>3891</v>
      </c>
      <c r="C2827" s="3" t="s">
        <v>8002</v>
      </c>
      <c r="D2827" s="6">
        <v>15000</v>
      </c>
      <c r="E2827" s="8">
        <v>520</v>
      </c>
      <c r="F2827" t="s">
        <v>8220</v>
      </c>
      <c r="G2827" t="s">
        <v>8223</v>
      </c>
      <c r="H2827" t="s">
        <v>8245</v>
      </c>
      <c r="I2827">
        <v>1481000340</v>
      </c>
      <c r="J2827">
        <v>1478386812</v>
      </c>
      <c r="K2827" t="b">
        <v>0</v>
      </c>
      <c r="L2827">
        <v>11</v>
      </c>
      <c r="M2827" t="b">
        <v>0</v>
      </c>
      <c r="N2827" t="s">
        <v>8269</v>
      </c>
      <c r="O2827" s="9">
        <f t="shared" si="180"/>
        <v>42679.958472222221</v>
      </c>
      <c r="P2827" t="str">
        <f t="shared" si="181"/>
        <v>theater</v>
      </c>
      <c r="Q2827" t="str">
        <f t="shared" si="182"/>
        <v>plays</v>
      </c>
      <c r="R2827">
        <f t="shared" si="183"/>
        <v>2016</v>
      </c>
    </row>
    <row r="2828" spans="1:18" ht="43.2" x14ac:dyDescent="0.55000000000000004">
      <c r="A2828">
        <v>3912</v>
      </c>
      <c r="B2828" s="3" t="s">
        <v>3909</v>
      </c>
      <c r="C2828" s="3" t="s">
        <v>8020</v>
      </c>
      <c r="D2828" s="6">
        <v>15000</v>
      </c>
      <c r="E2828" s="8">
        <v>1</v>
      </c>
      <c r="F2828" t="s">
        <v>8220</v>
      </c>
      <c r="G2828" t="s">
        <v>8223</v>
      </c>
      <c r="H2828" t="s">
        <v>8245</v>
      </c>
      <c r="I2828">
        <v>1429936500</v>
      </c>
      <c r="J2828">
        <v>1424759330</v>
      </c>
      <c r="K2828" t="b">
        <v>0</v>
      </c>
      <c r="L2828">
        <v>1</v>
      </c>
      <c r="M2828" t="b">
        <v>0</v>
      </c>
      <c r="N2828" t="s">
        <v>8269</v>
      </c>
      <c r="O2828" s="9">
        <f t="shared" si="180"/>
        <v>42059.270023148143</v>
      </c>
      <c r="P2828" t="str">
        <f t="shared" si="181"/>
        <v>theater</v>
      </c>
      <c r="Q2828" t="str">
        <f t="shared" si="182"/>
        <v>plays</v>
      </c>
      <c r="R2828">
        <f t="shared" si="183"/>
        <v>2015</v>
      </c>
    </row>
    <row r="2829" spans="1:18" ht="43.2" x14ac:dyDescent="0.55000000000000004">
      <c r="A2829">
        <v>3924</v>
      </c>
      <c r="B2829" s="3" t="s">
        <v>3921</v>
      </c>
      <c r="C2829" s="3" t="s">
        <v>8032</v>
      </c>
      <c r="D2829" s="6">
        <v>15000</v>
      </c>
      <c r="E2829" s="8">
        <v>2290</v>
      </c>
      <c r="F2829" t="s">
        <v>8220</v>
      </c>
      <c r="G2829" t="s">
        <v>8223</v>
      </c>
      <c r="H2829" t="s">
        <v>8245</v>
      </c>
      <c r="I2829">
        <v>1403823722</v>
      </c>
      <c r="J2829">
        <v>1401231722</v>
      </c>
      <c r="K2829" t="b">
        <v>0</v>
      </c>
      <c r="L2829">
        <v>40</v>
      </c>
      <c r="M2829" t="b">
        <v>0</v>
      </c>
      <c r="N2829" t="s">
        <v>8269</v>
      </c>
      <c r="O2829" s="9">
        <f t="shared" si="180"/>
        <v>41786.959745370368</v>
      </c>
      <c r="P2829" t="str">
        <f t="shared" si="181"/>
        <v>theater</v>
      </c>
      <c r="Q2829" t="str">
        <f t="shared" si="182"/>
        <v>plays</v>
      </c>
      <c r="R2829">
        <f t="shared" si="183"/>
        <v>2014</v>
      </c>
    </row>
    <row r="2830" spans="1:18" ht="57.6" x14ac:dyDescent="0.55000000000000004">
      <c r="A2830">
        <v>3970</v>
      </c>
      <c r="B2830" s="3" t="s">
        <v>3967</v>
      </c>
      <c r="C2830" s="3" t="s">
        <v>8077</v>
      </c>
      <c r="D2830" s="6">
        <v>15000</v>
      </c>
      <c r="E2830" s="8">
        <v>11</v>
      </c>
      <c r="F2830" t="s">
        <v>8220</v>
      </c>
      <c r="G2830" t="s">
        <v>8223</v>
      </c>
      <c r="H2830" t="s">
        <v>8245</v>
      </c>
      <c r="I2830">
        <v>1460925811</v>
      </c>
      <c r="J2830">
        <v>1458333811</v>
      </c>
      <c r="K2830" t="b">
        <v>0</v>
      </c>
      <c r="L2830">
        <v>2</v>
      </c>
      <c r="M2830" t="b">
        <v>0</v>
      </c>
      <c r="N2830" t="s">
        <v>8269</v>
      </c>
      <c r="O2830" s="9">
        <f t="shared" si="180"/>
        <v>42447.863553240735</v>
      </c>
      <c r="P2830" t="str">
        <f t="shared" si="181"/>
        <v>theater</v>
      </c>
      <c r="Q2830" t="str">
        <f t="shared" si="182"/>
        <v>plays</v>
      </c>
      <c r="R2830">
        <f t="shared" si="183"/>
        <v>2016</v>
      </c>
    </row>
    <row r="2831" spans="1:18" ht="43.2" x14ac:dyDescent="0.55000000000000004">
      <c r="A2831">
        <v>4021</v>
      </c>
      <c r="B2831" s="3" t="s">
        <v>4017</v>
      </c>
      <c r="C2831" s="3" t="s">
        <v>8126</v>
      </c>
      <c r="D2831" s="6">
        <v>15000</v>
      </c>
      <c r="E2831" s="8">
        <v>125</v>
      </c>
      <c r="F2831" t="s">
        <v>8220</v>
      </c>
      <c r="G2831" t="s">
        <v>8223</v>
      </c>
      <c r="H2831" t="s">
        <v>8245</v>
      </c>
      <c r="I2831">
        <v>1414360358</v>
      </c>
      <c r="J2831">
        <v>1409176358</v>
      </c>
      <c r="K2831" t="b">
        <v>0</v>
      </c>
      <c r="L2831">
        <v>2</v>
      </c>
      <c r="M2831" t="b">
        <v>0</v>
      </c>
      <c r="N2831" t="s">
        <v>8269</v>
      </c>
      <c r="O2831" s="9">
        <f t="shared" si="180"/>
        <v>41878.911550925928</v>
      </c>
      <c r="P2831" t="str">
        <f t="shared" si="181"/>
        <v>theater</v>
      </c>
      <c r="Q2831" t="str">
        <f t="shared" si="182"/>
        <v>plays</v>
      </c>
      <c r="R2831">
        <f t="shared" si="183"/>
        <v>2014</v>
      </c>
    </row>
    <row r="2832" spans="1:18" ht="43.2" x14ac:dyDescent="0.55000000000000004">
      <c r="A2832">
        <v>4066</v>
      </c>
      <c r="B2832" s="3" t="s">
        <v>4062</v>
      </c>
      <c r="C2832" s="3" t="s">
        <v>8170</v>
      </c>
      <c r="D2832" s="6">
        <v>15000</v>
      </c>
      <c r="E2832" s="8">
        <v>25</v>
      </c>
      <c r="F2832" t="s">
        <v>8220</v>
      </c>
      <c r="G2832" t="s">
        <v>8223</v>
      </c>
      <c r="H2832" t="s">
        <v>8245</v>
      </c>
      <c r="I2832">
        <v>1463619388</v>
      </c>
      <c r="J2832">
        <v>1461027388</v>
      </c>
      <c r="K2832" t="b">
        <v>0</v>
      </c>
      <c r="L2832">
        <v>1</v>
      </c>
      <c r="M2832" t="b">
        <v>0</v>
      </c>
      <c r="N2832" t="s">
        <v>8269</v>
      </c>
      <c r="O2832" s="9">
        <f t="shared" si="180"/>
        <v>42479.039212962962</v>
      </c>
      <c r="P2832" t="str">
        <f t="shared" si="181"/>
        <v>theater</v>
      </c>
      <c r="Q2832" t="str">
        <f t="shared" si="182"/>
        <v>plays</v>
      </c>
      <c r="R2832">
        <f t="shared" si="183"/>
        <v>2016</v>
      </c>
    </row>
    <row r="2833" spans="1:18" ht="43.2" x14ac:dyDescent="0.55000000000000004">
      <c r="A2833">
        <v>4077</v>
      </c>
      <c r="B2833" s="3" t="s">
        <v>4073</v>
      </c>
      <c r="C2833" s="3" t="s">
        <v>8180</v>
      </c>
      <c r="D2833" s="6">
        <v>15000</v>
      </c>
      <c r="E2833" s="8">
        <v>1335</v>
      </c>
      <c r="F2833" t="s">
        <v>8220</v>
      </c>
      <c r="G2833" t="s">
        <v>8223</v>
      </c>
      <c r="H2833" t="s">
        <v>8245</v>
      </c>
      <c r="I2833">
        <v>1482339794</v>
      </c>
      <c r="J2833">
        <v>1479747794</v>
      </c>
      <c r="K2833" t="b">
        <v>0</v>
      </c>
      <c r="L2833">
        <v>6</v>
      </c>
      <c r="M2833" t="b">
        <v>0</v>
      </c>
      <c r="N2833" t="s">
        <v>8269</v>
      </c>
      <c r="O2833" s="9">
        <f t="shared" si="180"/>
        <v>42695.7105787037</v>
      </c>
      <c r="P2833" t="str">
        <f t="shared" si="181"/>
        <v>theater</v>
      </c>
      <c r="Q2833" t="str">
        <f t="shared" si="182"/>
        <v>plays</v>
      </c>
      <c r="R2833">
        <f t="shared" si="183"/>
        <v>2016</v>
      </c>
    </row>
    <row r="2834" spans="1:18" ht="43.2" x14ac:dyDescent="0.55000000000000004">
      <c r="A2834">
        <v>2912</v>
      </c>
      <c r="B2834" s="3" t="s">
        <v>2912</v>
      </c>
      <c r="C2834" s="3" t="s">
        <v>7022</v>
      </c>
      <c r="D2834" s="6">
        <v>14440</v>
      </c>
      <c r="E2834" s="8">
        <v>2030</v>
      </c>
      <c r="F2834" t="s">
        <v>8220</v>
      </c>
      <c r="G2834" t="s">
        <v>8223</v>
      </c>
      <c r="H2834" t="s">
        <v>8245</v>
      </c>
      <c r="I2834">
        <v>1452827374</v>
      </c>
      <c r="J2834">
        <v>1450235374</v>
      </c>
      <c r="K2834" t="b">
        <v>0</v>
      </c>
      <c r="L2834">
        <v>26</v>
      </c>
      <c r="M2834" t="b">
        <v>0</v>
      </c>
      <c r="N2834" t="s">
        <v>8269</v>
      </c>
      <c r="O2834" s="9">
        <f t="shared" si="180"/>
        <v>42354.131643518514</v>
      </c>
      <c r="P2834" t="str">
        <f t="shared" si="181"/>
        <v>theater</v>
      </c>
      <c r="Q2834" t="str">
        <f t="shared" si="182"/>
        <v>plays</v>
      </c>
      <c r="R2834">
        <f t="shared" si="183"/>
        <v>2015</v>
      </c>
    </row>
    <row r="2835" spans="1:18" ht="43.2" x14ac:dyDescent="0.55000000000000004">
      <c r="A2835">
        <v>3971</v>
      </c>
      <c r="B2835" s="3" t="s">
        <v>3968</v>
      </c>
      <c r="C2835" s="3" t="s">
        <v>8078</v>
      </c>
      <c r="D2835" s="6">
        <v>14000</v>
      </c>
      <c r="E2835" s="8">
        <v>136</v>
      </c>
      <c r="F2835" t="s">
        <v>8220</v>
      </c>
      <c r="G2835" t="s">
        <v>8223</v>
      </c>
      <c r="H2835" t="s">
        <v>8245</v>
      </c>
      <c r="I2835">
        <v>1405947126</v>
      </c>
      <c r="J2835">
        <v>1403355126</v>
      </c>
      <c r="K2835" t="b">
        <v>0</v>
      </c>
      <c r="L2835">
        <v>6</v>
      </c>
      <c r="M2835" t="b">
        <v>0</v>
      </c>
      <c r="N2835" t="s">
        <v>8269</v>
      </c>
      <c r="O2835" s="9">
        <f t="shared" si="180"/>
        <v>41811.536180555559</v>
      </c>
      <c r="P2835" t="str">
        <f t="shared" si="181"/>
        <v>theater</v>
      </c>
      <c r="Q2835" t="str">
        <f t="shared" si="182"/>
        <v>plays</v>
      </c>
      <c r="R2835">
        <f t="shared" si="183"/>
        <v>2014</v>
      </c>
    </row>
    <row r="2836" spans="1:18" ht="43.2" x14ac:dyDescent="0.55000000000000004">
      <c r="A2836">
        <v>4034</v>
      </c>
      <c r="B2836" s="3" t="s">
        <v>4030</v>
      </c>
      <c r="C2836" s="3" t="s">
        <v>8139</v>
      </c>
      <c r="D2836" s="6">
        <v>13500</v>
      </c>
      <c r="E2836" s="8">
        <v>200</v>
      </c>
      <c r="F2836" t="s">
        <v>8220</v>
      </c>
      <c r="G2836" t="s">
        <v>8223</v>
      </c>
      <c r="H2836" t="s">
        <v>8245</v>
      </c>
      <c r="I2836">
        <v>1428097450</v>
      </c>
      <c r="J2836">
        <v>1425509050</v>
      </c>
      <c r="K2836" t="b">
        <v>0</v>
      </c>
      <c r="L2836">
        <v>2</v>
      </c>
      <c r="M2836" t="b">
        <v>0</v>
      </c>
      <c r="N2836" t="s">
        <v>8269</v>
      </c>
      <c r="O2836" s="9">
        <f t="shared" si="180"/>
        <v>42067.947337962964</v>
      </c>
      <c r="P2836" t="str">
        <f t="shared" si="181"/>
        <v>theater</v>
      </c>
      <c r="Q2836" t="str">
        <f t="shared" si="182"/>
        <v>plays</v>
      </c>
      <c r="R2836">
        <f t="shared" si="183"/>
        <v>2015</v>
      </c>
    </row>
    <row r="2837" spans="1:18" ht="43.2" x14ac:dyDescent="0.55000000000000004">
      <c r="A2837">
        <v>3163</v>
      </c>
      <c r="B2837" s="3" t="s">
        <v>3163</v>
      </c>
      <c r="C2837" s="3" t="s">
        <v>7273</v>
      </c>
      <c r="D2837" s="6">
        <v>13000</v>
      </c>
      <c r="E2837" s="8">
        <v>14450</v>
      </c>
      <c r="F2837" t="s">
        <v>8218</v>
      </c>
      <c r="G2837" t="s">
        <v>8223</v>
      </c>
      <c r="H2837" t="s">
        <v>8245</v>
      </c>
      <c r="I2837">
        <v>1402855525</v>
      </c>
      <c r="J2837">
        <v>1400263525</v>
      </c>
      <c r="K2837" t="b">
        <v>1</v>
      </c>
      <c r="L2837">
        <v>72</v>
      </c>
      <c r="M2837" t="b">
        <v>1</v>
      </c>
      <c r="N2837" t="s">
        <v>8269</v>
      </c>
      <c r="O2837" s="9">
        <f t="shared" si="180"/>
        <v>41775.753761574073</v>
      </c>
      <c r="P2837" t="str">
        <f t="shared" si="181"/>
        <v>theater</v>
      </c>
      <c r="Q2837" t="str">
        <f t="shared" si="182"/>
        <v>plays</v>
      </c>
      <c r="R2837">
        <f t="shared" si="183"/>
        <v>2014</v>
      </c>
    </row>
    <row r="2838" spans="1:18" ht="43.2" x14ac:dyDescent="0.55000000000000004">
      <c r="A2838">
        <v>3254</v>
      </c>
      <c r="B2838" s="3" t="s">
        <v>3254</v>
      </c>
      <c r="C2838" s="3" t="s">
        <v>7364</v>
      </c>
      <c r="D2838" s="6">
        <v>13000</v>
      </c>
      <c r="E2838" s="8">
        <v>13163.5</v>
      </c>
      <c r="F2838" t="s">
        <v>8218</v>
      </c>
      <c r="G2838" t="s">
        <v>8224</v>
      </c>
      <c r="H2838" t="s">
        <v>8246</v>
      </c>
      <c r="I2838">
        <v>1427331809</v>
      </c>
      <c r="J2838">
        <v>1424743409</v>
      </c>
      <c r="K2838" t="b">
        <v>1</v>
      </c>
      <c r="L2838">
        <v>186</v>
      </c>
      <c r="M2838" t="b">
        <v>1</v>
      </c>
      <c r="N2838" t="s">
        <v>8269</v>
      </c>
      <c r="O2838" s="9">
        <f t="shared" si="180"/>
        <v>42059.085752314815</v>
      </c>
      <c r="P2838" t="str">
        <f t="shared" si="181"/>
        <v>theater</v>
      </c>
      <c r="Q2838" t="str">
        <f t="shared" si="182"/>
        <v>plays</v>
      </c>
      <c r="R2838">
        <f t="shared" si="183"/>
        <v>2015</v>
      </c>
    </row>
    <row r="2839" spans="1:18" ht="43.2" x14ac:dyDescent="0.55000000000000004">
      <c r="A2839">
        <v>3848</v>
      </c>
      <c r="B2839" s="3" t="s">
        <v>3845</v>
      </c>
      <c r="C2839" s="3" t="s">
        <v>7957</v>
      </c>
      <c r="D2839" s="6">
        <v>13000</v>
      </c>
      <c r="E2839" s="8">
        <v>2129</v>
      </c>
      <c r="F2839" t="s">
        <v>8220</v>
      </c>
      <c r="G2839" t="s">
        <v>8223</v>
      </c>
      <c r="H2839" t="s">
        <v>8245</v>
      </c>
      <c r="I2839">
        <v>1445196989</v>
      </c>
      <c r="J2839">
        <v>1442604989</v>
      </c>
      <c r="K2839" t="b">
        <v>1</v>
      </c>
      <c r="L2839">
        <v>43</v>
      </c>
      <c r="M2839" t="b">
        <v>0</v>
      </c>
      <c r="N2839" t="s">
        <v>8269</v>
      </c>
      <c r="O2839" s="9">
        <f t="shared" si="180"/>
        <v>42265.817002314812</v>
      </c>
      <c r="P2839" t="str">
        <f t="shared" si="181"/>
        <v>theater</v>
      </c>
      <c r="Q2839" t="str">
        <f t="shared" si="182"/>
        <v>plays</v>
      </c>
      <c r="R2839">
        <f t="shared" si="183"/>
        <v>2015</v>
      </c>
    </row>
    <row r="2840" spans="1:18" ht="43.2" x14ac:dyDescent="0.55000000000000004">
      <c r="A2840">
        <v>2862</v>
      </c>
      <c r="B2840" s="3" t="s">
        <v>2862</v>
      </c>
      <c r="C2840" s="3" t="s">
        <v>6972</v>
      </c>
      <c r="D2840" s="6">
        <v>12700</v>
      </c>
      <c r="E2840" s="8">
        <v>55</v>
      </c>
      <c r="F2840" t="s">
        <v>8220</v>
      </c>
      <c r="G2840" t="s">
        <v>8223</v>
      </c>
      <c r="H2840" t="s">
        <v>8245</v>
      </c>
      <c r="I2840">
        <v>1403636229</v>
      </c>
      <c r="J2840">
        <v>1401044229</v>
      </c>
      <c r="K2840" t="b">
        <v>0</v>
      </c>
      <c r="L2840">
        <v>3</v>
      </c>
      <c r="M2840" t="b">
        <v>0</v>
      </c>
      <c r="N2840" t="s">
        <v>8269</v>
      </c>
      <c r="O2840" s="9">
        <f t="shared" si="180"/>
        <v>41784.789687500001</v>
      </c>
      <c r="P2840" t="str">
        <f t="shared" si="181"/>
        <v>theater</v>
      </c>
      <c r="Q2840" t="str">
        <f t="shared" si="182"/>
        <v>plays</v>
      </c>
      <c r="R2840">
        <f t="shared" si="183"/>
        <v>2014</v>
      </c>
    </row>
    <row r="2841" spans="1:18" ht="28.8" x14ac:dyDescent="0.55000000000000004">
      <c r="A2841">
        <v>3262</v>
      </c>
      <c r="B2841" s="3" t="s">
        <v>3262</v>
      </c>
      <c r="C2841" s="3" t="s">
        <v>7372</v>
      </c>
      <c r="D2841" s="6">
        <v>12200</v>
      </c>
      <c r="E2841" s="8">
        <v>12571</v>
      </c>
      <c r="F2841" t="s">
        <v>8218</v>
      </c>
      <c r="G2841" t="s">
        <v>8223</v>
      </c>
      <c r="H2841" t="s">
        <v>8245</v>
      </c>
      <c r="I2841">
        <v>1419220800</v>
      </c>
      <c r="J2841">
        <v>1416555262</v>
      </c>
      <c r="K2841" t="b">
        <v>1</v>
      </c>
      <c r="L2841">
        <v>134</v>
      </c>
      <c r="M2841" t="b">
        <v>1</v>
      </c>
      <c r="N2841" t="s">
        <v>8269</v>
      </c>
      <c r="O2841" s="9">
        <f t="shared" si="180"/>
        <v>41964.315532407403</v>
      </c>
      <c r="P2841" t="str">
        <f t="shared" si="181"/>
        <v>theater</v>
      </c>
      <c r="Q2841" t="str">
        <f t="shared" si="182"/>
        <v>plays</v>
      </c>
      <c r="R2841">
        <f t="shared" si="183"/>
        <v>2014</v>
      </c>
    </row>
    <row r="2842" spans="1:18" ht="43.2" x14ac:dyDescent="0.55000000000000004">
      <c r="A2842">
        <v>525</v>
      </c>
      <c r="B2842" s="3" t="s">
        <v>526</v>
      </c>
      <c r="C2842" s="3" t="s">
        <v>4635</v>
      </c>
      <c r="D2842" s="6">
        <v>12000</v>
      </c>
      <c r="E2842" s="8">
        <v>12000</v>
      </c>
      <c r="F2842" t="s">
        <v>8218</v>
      </c>
      <c r="G2842" t="s">
        <v>8223</v>
      </c>
      <c r="H2842" t="s">
        <v>8245</v>
      </c>
      <c r="I2842">
        <v>1410601041</v>
      </c>
      <c r="J2842">
        <v>1406713041</v>
      </c>
      <c r="K2842" t="b">
        <v>0</v>
      </c>
      <c r="L2842">
        <v>12</v>
      </c>
      <c r="M2842" t="b">
        <v>1</v>
      </c>
      <c r="N2842" t="s">
        <v>8269</v>
      </c>
      <c r="O2842" s="9">
        <f t="shared" si="180"/>
        <v>41850.400937500002</v>
      </c>
      <c r="P2842" t="str">
        <f t="shared" si="181"/>
        <v>theater</v>
      </c>
      <c r="Q2842" t="str">
        <f t="shared" si="182"/>
        <v>plays</v>
      </c>
      <c r="R2842">
        <f t="shared" si="183"/>
        <v>2014</v>
      </c>
    </row>
    <row r="2843" spans="1:18" ht="43.2" x14ac:dyDescent="0.55000000000000004">
      <c r="A2843">
        <v>2880</v>
      </c>
      <c r="B2843" s="3" t="s">
        <v>2880</v>
      </c>
      <c r="C2843" s="3" t="s">
        <v>6990</v>
      </c>
      <c r="D2843" s="6">
        <v>12000</v>
      </c>
      <c r="E2843" s="8">
        <v>2800</v>
      </c>
      <c r="F2843" t="s">
        <v>8220</v>
      </c>
      <c r="G2843" t="s">
        <v>8223</v>
      </c>
      <c r="H2843" t="s">
        <v>8245</v>
      </c>
      <c r="I2843">
        <v>1440090300</v>
      </c>
      <c r="J2843">
        <v>1436305452</v>
      </c>
      <c r="K2843" t="b">
        <v>0</v>
      </c>
      <c r="L2843">
        <v>29</v>
      </c>
      <c r="M2843" t="b">
        <v>0</v>
      </c>
      <c r="N2843" t="s">
        <v>8269</v>
      </c>
      <c r="O2843" s="9">
        <f t="shared" si="180"/>
        <v>42192.905694444446</v>
      </c>
      <c r="P2843" t="str">
        <f t="shared" si="181"/>
        <v>theater</v>
      </c>
      <c r="Q2843" t="str">
        <f t="shared" si="182"/>
        <v>plays</v>
      </c>
      <c r="R2843">
        <f t="shared" si="183"/>
        <v>2015</v>
      </c>
    </row>
    <row r="2844" spans="1:18" ht="43.2" x14ac:dyDescent="0.55000000000000004">
      <c r="A2844">
        <v>2897</v>
      </c>
      <c r="B2844" s="3" t="s">
        <v>2897</v>
      </c>
      <c r="C2844" s="3" t="s">
        <v>7007</v>
      </c>
      <c r="D2844" s="6">
        <v>12000</v>
      </c>
      <c r="E2844" s="8">
        <v>550</v>
      </c>
      <c r="F2844" t="s">
        <v>8220</v>
      </c>
      <c r="G2844" t="s">
        <v>8223</v>
      </c>
      <c r="H2844" t="s">
        <v>8245</v>
      </c>
      <c r="I2844">
        <v>1444577345</v>
      </c>
      <c r="J2844">
        <v>1441985458</v>
      </c>
      <c r="K2844" t="b">
        <v>0</v>
      </c>
      <c r="L2844">
        <v>3</v>
      </c>
      <c r="M2844" t="b">
        <v>0</v>
      </c>
      <c r="N2844" t="s">
        <v>8269</v>
      </c>
      <c r="O2844" s="9">
        <f t="shared" si="180"/>
        <v>42258.646504629629</v>
      </c>
      <c r="P2844" t="str">
        <f t="shared" si="181"/>
        <v>theater</v>
      </c>
      <c r="Q2844" t="str">
        <f t="shared" si="182"/>
        <v>plays</v>
      </c>
      <c r="R2844">
        <f t="shared" si="183"/>
        <v>2015</v>
      </c>
    </row>
    <row r="2845" spans="1:18" ht="43.2" x14ac:dyDescent="0.55000000000000004">
      <c r="A2845">
        <v>3214</v>
      </c>
      <c r="B2845" s="3" t="s">
        <v>3214</v>
      </c>
      <c r="C2845" s="3" t="s">
        <v>7324</v>
      </c>
      <c r="D2845" s="6">
        <v>12000</v>
      </c>
      <c r="E2845" s="8">
        <v>12256</v>
      </c>
      <c r="F2845" t="s">
        <v>8218</v>
      </c>
      <c r="G2845" t="s">
        <v>8224</v>
      </c>
      <c r="H2845" t="s">
        <v>8246</v>
      </c>
      <c r="I2845">
        <v>1452038100</v>
      </c>
      <c r="J2845">
        <v>1448823673</v>
      </c>
      <c r="K2845" t="b">
        <v>1</v>
      </c>
      <c r="L2845">
        <v>115</v>
      </c>
      <c r="M2845" t="b">
        <v>1</v>
      </c>
      <c r="N2845" t="s">
        <v>8269</v>
      </c>
      <c r="O2845" s="9">
        <f t="shared" si="180"/>
        <v>42337.792511574073</v>
      </c>
      <c r="P2845" t="str">
        <f t="shared" si="181"/>
        <v>theater</v>
      </c>
      <c r="Q2845" t="str">
        <f t="shared" si="182"/>
        <v>plays</v>
      </c>
      <c r="R2845">
        <f t="shared" si="183"/>
        <v>2015</v>
      </c>
    </row>
    <row r="2846" spans="1:18" ht="43.2" x14ac:dyDescent="0.55000000000000004">
      <c r="A2846">
        <v>3218</v>
      </c>
      <c r="B2846" s="3" t="s">
        <v>3218</v>
      </c>
      <c r="C2846" s="3" t="s">
        <v>7328</v>
      </c>
      <c r="D2846" s="6">
        <v>12000</v>
      </c>
      <c r="E2846" s="8">
        <v>12252</v>
      </c>
      <c r="F2846" t="s">
        <v>8218</v>
      </c>
      <c r="G2846" t="s">
        <v>8224</v>
      </c>
      <c r="H2846" t="s">
        <v>8246</v>
      </c>
      <c r="I2846">
        <v>1419984000</v>
      </c>
      <c r="J2846">
        <v>1417132986</v>
      </c>
      <c r="K2846" t="b">
        <v>1</v>
      </c>
      <c r="L2846">
        <v>184</v>
      </c>
      <c r="M2846" t="b">
        <v>1</v>
      </c>
      <c r="N2846" t="s">
        <v>8269</v>
      </c>
      <c r="O2846" s="9">
        <f t="shared" si="180"/>
        <v>41971.002152777779</v>
      </c>
      <c r="P2846" t="str">
        <f t="shared" si="181"/>
        <v>theater</v>
      </c>
      <c r="Q2846" t="str">
        <f t="shared" si="182"/>
        <v>plays</v>
      </c>
      <c r="R2846">
        <f t="shared" si="183"/>
        <v>2014</v>
      </c>
    </row>
    <row r="2847" spans="1:18" ht="28.8" x14ac:dyDescent="0.55000000000000004">
      <c r="A2847">
        <v>3248</v>
      </c>
      <c r="B2847" s="3" t="s">
        <v>3248</v>
      </c>
      <c r="C2847" s="3" t="s">
        <v>7358</v>
      </c>
      <c r="D2847" s="6">
        <v>12000</v>
      </c>
      <c r="E2847" s="8">
        <v>12095</v>
      </c>
      <c r="F2847" t="s">
        <v>8218</v>
      </c>
      <c r="G2847" t="s">
        <v>8223</v>
      </c>
      <c r="H2847" t="s">
        <v>8245</v>
      </c>
      <c r="I2847">
        <v>1428178757</v>
      </c>
      <c r="J2847">
        <v>1425590357</v>
      </c>
      <c r="K2847" t="b">
        <v>1</v>
      </c>
      <c r="L2847">
        <v>200</v>
      </c>
      <c r="M2847" t="b">
        <v>1</v>
      </c>
      <c r="N2847" t="s">
        <v>8269</v>
      </c>
      <c r="O2847" s="9">
        <f t="shared" si="180"/>
        <v>42068.888391203705</v>
      </c>
      <c r="P2847" t="str">
        <f t="shared" si="181"/>
        <v>theater</v>
      </c>
      <c r="Q2847" t="str">
        <f t="shared" si="182"/>
        <v>plays</v>
      </c>
      <c r="R2847">
        <f t="shared" si="183"/>
        <v>2015</v>
      </c>
    </row>
    <row r="2848" spans="1:18" ht="43.2" x14ac:dyDescent="0.55000000000000004">
      <c r="A2848">
        <v>3677</v>
      </c>
      <c r="B2848" s="3" t="s">
        <v>3674</v>
      </c>
      <c r="C2848" s="3" t="s">
        <v>7787</v>
      </c>
      <c r="D2848" s="6">
        <v>12000</v>
      </c>
      <c r="E2848" s="8">
        <v>12348.5</v>
      </c>
      <c r="F2848" t="s">
        <v>8218</v>
      </c>
      <c r="G2848" t="s">
        <v>8223</v>
      </c>
      <c r="H2848" t="s">
        <v>8245</v>
      </c>
      <c r="I2848">
        <v>1404359940</v>
      </c>
      <c r="J2848">
        <v>1402580818</v>
      </c>
      <c r="K2848" t="b">
        <v>0</v>
      </c>
      <c r="L2848">
        <v>199</v>
      </c>
      <c r="M2848" t="b">
        <v>1</v>
      </c>
      <c r="N2848" t="s">
        <v>8269</v>
      </c>
      <c r="O2848" s="9">
        <f t="shared" si="180"/>
        <v>41802.574282407404</v>
      </c>
      <c r="P2848" t="str">
        <f t="shared" si="181"/>
        <v>theater</v>
      </c>
      <c r="Q2848" t="str">
        <f t="shared" si="182"/>
        <v>plays</v>
      </c>
      <c r="R2848">
        <f t="shared" si="183"/>
        <v>2014</v>
      </c>
    </row>
    <row r="2849" spans="1:18" ht="43.2" x14ac:dyDescent="0.55000000000000004">
      <c r="A2849">
        <v>3932</v>
      </c>
      <c r="B2849" s="3" t="s">
        <v>3929</v>
      </c>
      <c r="C2849" s="3" t="s">
        <v>8040</v>
      </c>
      <c r="D2849" s="6">
        <v>12000</v>
      </c>
      <c r="E2849" s="8">
        <v>1</v>
      </c>
      <c r="F2849" t="s">
        <v>8220</v>
      </c>
      <c r="G2849" t="s">
        <v>8223</v>
      </c>
      <c r="H2849" t="s">
        <v>8245</v>
      </c>
      <c r="I2849">
        <v>1458097364</v>
      </c>
      <c r="J2849">
        <v>1455508964</v>
      </c>
      <c r="K2849" t="b">
        <v>0</v>
      </c>
      <c r="L2849">
        <v>1</v>
      </c>
      <c r="M2849" t="b">
        <v>0</v>
      </c>
      <c r="N2849" t="s">
        <v>8269</v>
      </c>
      <c r="O2849" s="9">
        <f t="shared" si="180"/>
        <v>42415.168564814812</v>
      </c>
      <c r="P2849" t="str">
        <f t="shared" si="181"/>
        <v>theater</v>
      </c>
      <c r="Q2849" t="str">
        <f t="shared" si="182"/>
        <v>plays</v>
      </c>
      <c r="R2849">
        <f t="shared" si="183"/>
        <v>2016</v>
      </c>
    </row>
    <row r="2850" spans="1:18" ht="72" x14ac:dyDescent="0.55000000000000004">
      <c r="A2850">
        <v>3316</v>
      </c>
      <c r="B2850" s="3" t="s">
        <v>3316</v>
      </c>
      <c r="C2850" s="3" t="s">
        <v>7426</v>
      </c>
      <c r="D2850" s="6">
        <v>11737</v>
      </c>
      <c r="E2850" s="8">
        <v>11747.18</v>
      </c>
      <c r="F2850" t="s">
        <v>8218</v>
      </c>
      <c r="G2850" t="s">
        <v>8223</v>
      </c>
      <c r="H2850" t="s">
        <v>8245</v>
      </c>
      <c r="I2850">
        <v>1407506040</v>
      </c>
      <c r="J2850">
        <v>1404680075</v>
      </c>
      <c r="K2850" t="b">
        <v>0</v>
      </c>
      <c r="L2850">
        <v>125</v>
      </c>
      <c r="M2850" t="b">
        <v>1</v>
      </c>
      <c r="N2850" t="s">
        <v>8269</v>
      </c>
      <c r="O2850" s="9">
        <f t="shared" si="180"/>
        <v>41826.871238425927</v>
      </c>
      <c r="P2850" t="str">
        <f t="shared" si="181"/>
        <v>theater</v>
      </c>
      <c r="Q2850" t="str">
        <f t="shared" si="182"/>
        <v>plays</v>
      </c>
      <c r="R2850">
        <f t="shared" si="183"/>
        <v>2014</v>
      </c>
    </row>
    <row r="2851" spans="1:18" ht="43.2" x14ac:dyDescent="0.55000000000000004">
      <c r="A2851">
        <v>3923</v>
      </c>
      <c r="B2851" s="3" t="s">
        <v>3920</v>
      </c>
      <c r="C2851" s="3" t="s">
        <v>8031</v>
      </c>
      <c r="D2851" s="6">
        <v>11500</v>
      </c>
      <c r="E2851" s="8">
        <v>1384</v>
      </c>
      <c r="F2851" t="s">
        <v>8220</v>
      </c>
      <c r="G2851" t="s">
        <v>8224</v>
      </c>
      <c r="H2851" t="s">
        <v>8246</v>
      </c>
      <c r="I2851">
        <v>1428622271</v>
      </c>
      <c r="J2851">
        <v>1426203071</v>
      </c>
      <c r="K2851" t="b">
        <v>0</v>
      </c>
      <c r="L2851">
        <v>17</v>
      </c>
      <c r="M2851" t="b">
        <v>0</v>
      </c>
      <c r="N2851" t="s">
        <v>8269</v>
      </c>
      <c r="O2851" s="9">
        <f t="shared" si="180"/>
        <v>42075.979988425926</v>
      </c>
      <c r="P2851" t="str">
        <f t="shared" si="181"/>
        <v>theater</v>
      </c>
      <c r="Q2851" t="str">
        <f t="shared" si="182"/>
        <v>plays</v>
      </c>
      <c r="R2851">
        <f t="shared" si="183"/>
        <v>2015</v>
      </c>
    </row>
    <row r="2852" spans="1:18" ht="43.2" x14ac:dyDescent="0.55000000000000004">
      <c r="A2852">
        <v>2879</v>
      </c>
      <c r="B2852" s="3" t="s">
        <v>2879</v>
      </c>
      <c r="C2852" s="3" t="s">
        <v>6989</v>
      </c>
      <c r="D2852" s="6">
        <v>11200</v>
      </c>
      <c r="E2852" s="8">
        <v>29</v>
      </c>
      <c r="F2852" t="s">
        <v>8220</v>
      </c>
      <c r="G2852" t="s">
        <v>8223</v>
      </c>
      <c r="H2852" t="s">
        <v>8245</v>
      </c>
      <c r="I2852">
        <v>1453310661</v>
      </c>
      <c r="J2852">
        <v>1450718661</v>
      </c>
      <c r="K2852" t="b">
        <v>0</v>
      </c>
      <c r="L2852">
        <v>1</v>
      </c>
      <c r="M2852" t="b">
        <v>0</v>
      </c>
      <c r="N2852" t="s">
        <v>8269</v>
      </c>
      <c r="O2852" s="9">
        <f t="shared" si="180"/>
        <v>42359.725243055553</v>
      </c>
      <c r="P2852" t="str">
        <f t="shared" si="181"/>
        <v>theater</v>
      </c>
      <c r="Q2852" t="str">
        <f t="shared" si="182"/>
        <v>plays</v>
      </c>
      <c r="R2852">
        <f t="shared" si="183"/>
        <v>2015</v>
      </c>
    </row>
    <row r="2853" spans="1:18" ht="43.2" x14ac:dyDescent="0.55000000000000004">
      <c r="A2853">
        <v>3983</v>
      </c>
      <c r="B2853" s="3" t="s">
        <v>3979</v>
      </c>
      <c r="C2853" s="3" t="s">
        <v>8089</v>
      </c>
      <c r="D2853" s="6">
        <v>11140</v>
      </c>
      <c r="E2853" s="8">
        <v>3877</v>
      </c>
      <c r="F2853" t="s">
        <v>8220</v>
      </c>
      <c r="G2853" t="s">
        <v>8223</v>
      </c>
      <c r="H2853" t="s">
        <v>8245</v>
      </c>
      <c r="I2853">
        <v>1400569140</v>
      </c>
      <c r="J2853">
        <v>1397854356</v>
      </c>
      <c r="K2853" t="b">
        <v>0</v>
      </c>
      <c r="L2853">
        <v>46</v>
      </c>
      <c r="M2853" t="b">
        <v>0</v>
      </c>
      <c r="N2853" t="s">
        <v>8269</v>
      </c>
      <c r="O2853" s="9">
        <f t="shared" si="180"/>
        <v>41747.86986111111</v>
      </c>
      <c r="P2853" t="str">
        <f t="shared" si="181"/>
        <v>theater</v>
      </c>
      <c r="Q2853" t="str">
        <f t="shared" si="182"/>
        <v>plays</v>
      </c>
      <c r="R2853">
        <f t="shared" si="183"/>
        <v>2014</v>
      </c>
    </row>
    <row r="2854" spans="1:18" ht="28.8" x14ac:dyDescent="0.55000000000000004">
      <c r="A2854">
        <v>3854</v>
      </c>
      <c r="B2854" s="3" t="s">
        <v>3851</v>
      </c>
      <c r="C2854" s="3" t="s">
        <v>7963</v>
      </c>
      <c r="D2854" s="6">
        <v>11000</v>
      </c>
      <c r="E2854" s="8">
        <v>1788</v>
      </c>
      <c r="F2854" t="s">
        <v>8220</v>
      </c>
      <c r="G2854" t="s">
        <v>8223</v>
      </c>
      <c r="H2854" t="s">
        <v>8245</v>
      </c>
      <c r="I2854">
        <v>1431206058</v>
      </c>
      <c r="J2854">
        <v>1428614058</v>
      </c>
      <c r="K2854" t="b">
        <v>0</v>
      </c>
      <c r="L2854">
        <v>20</v>
      </c>
      <c r="M2854" t="b">
        <v>0</v>
      </c>
      <c r="N2854" t="s">
        <v>8269</v>
      </c>
      <c r="O2854" s="9">
        <f t="shared" si="180"/>
        <v>42103.884930555556</v>
      </c>
      <c r="P2854" t="str">
        <f t="shared" si="181"/>
        <v>theater</v>
      </c>
      <c r="Q2854" t="str">
        <f t="shared" si="182"/>
        <v>plays</v>
      </c>
      <c r="R2854">
        <f t="shared" si="183"/>
        <v>2015</v>
      </c>
    </row>
    <row r="2855" spans="1:18" ht="43.2" x14ac:dyDescent="0.55000000000000004">
      <c r="A2855">
        <v>3620</v>
      </c>
      <c r="B2855" s="3" t="s">
        <v>3618</v>
      </c>
      <c r="C2855" s="3" t="s">
        <v>7730</v>
      </c>
      <c r="D2855" s="6">
        <v>10500</v>
      </c>
      <c r="E2855" s="8">
        <v>11045</v>
      </c>
      <c r="F2855" t="s">
        <v>8218</v>
      </c>
      <c r="G2855" t="s">
        <v>8223</v>
      </c>
      <c r="H2855" t="s">
        <v>8245</v>
      </c>
      <c r="I2855">
        <v>1425528000</v>
      </c>
      <c r="J2855">
        <v>1422916261</v>
      </c>
      <c r="K2855" t="b">
        <v>0</v>
      </c>
      <c r="L2855">
        <v>197</v>
      </c>
      <c r="M2855" t="b">
        <v>1</v>
      </c>
      <c r="N2855" t="s">
        <v>8269</v>
      </c>
      <c r="O2855" s="9">
        <f t="shared" si="180"/>
        <v>42037.938206018516</v>
      </c>
      <c r="P2855" t="str">
        <f t="shared" si="181"/>
        <v>theater</v>
      </c>
      <c r="Q2855" t="str">
        <f t="shared" si="182"/>
        <v>plays</v>
      </c>
      <c r="R2855">
        <f t="shared" si="183"/>
        <v>2015</v>
      </c>
    </row>
    <row r="2856" spans="1:18" ht="43.2" x14ac:dyDescent="0.55000000000000004">
      <c r="A2856">
        <v>3847</v>
      </c>
      <c r="B2856" s="3" t="s">
        <v>3844</v>
      </c>
      <c r="C2856" s="3" t="s">
        <v>7956</v>
      </c>
      <c r="D2856" s="6">
        <v>10500</v>
      </c>
      <c r="E2856" s="8">
        <v>1697</v>
      </c>
      <c r="F2856" t="s">
        <v>8220</v>
      </c>
      <c r="G2856" t="s">
        <v>8223</v>
      </c>
      <c r="H2856" t="s">
        <v>8245</v>
      </c>
      <c r="I2856">
        <v>1437283391</v>
      </c>
      <c r="J2856">
        <v>1433395391</v>
      </c>
      <c r="K2856" t="b">
        <v>1</v>
      </c>
      <c r="L2856">
        <v>9</v>
      </c>
      <c r="M2856" t="b">
        <v>0</v>
      </c>
      <c r="N2856" t="s">
        <v>8269</v>
      </c>
      <c r="O2856" s="9">
        <f t="shared" si="180"/>
        <v>42159.224432870367</v>
      </c>
      <c r="P2856" t="str">
        <f t="shared" si="181"/>
        <v>theater</v>
      </c>
      <c r="Q2856" t="str">
        <f t="shared" si="182"/>
        <v>plays</v>
      </c>
      <c r="R2856">
        <f t="shared" si="183"/>
        <v>2015</v>
      </c>
    </row>
    <row r="2857" spans="1:18" ht="57.6" x14ac:dyDescent="0.55000000000000004">
      <c r="A2857">
        <v>527</v>
      </c>
      <c r="B2857" s="3" t="s">
        <v>528</v>
      </c>
      <c r="C2857" s="3" t="s">
        <v>4637</v>
      </c>
      <c r="D2857" s="6">
        <v>10000</v>
      </c>
      <c r="E2857" s="8">
        <v>10085</v>
      </c>
      <c r="F2857" t="s">
        <v>8218</v>
      </c>
      <c r="G2857" t="s">
        <v>8223</v>
      </c>
      <c r="H2857" t="s">
        <v>8245</v>
      </c>
      <c r="I2857">
        <v>1487347500</v>
      </c>
      <c r="J2857">
        <v>1484715366</v>
      </c>
      <c r="K2857" t="b">
        <v>0</v>
      </c>
      <c r="L2857">
        <v>158</v>
      </c>
      <c r="M2857" t="b">
        <v>1</v>
      </c>
      <c r="N2857" t="s">
        <v>8269</v>
      </c>
      <c r="O2857" s="9">
        <f t="shared" si="180"/>
        <v>42753.205625000002</v>
      </c>
      <c r="P2857" t="str">
        <f t="shared" si="181"/>
        <v>theater</v>
      </c>
      <c r="Q2857" t="str">
        <f t="shared" si="182"/>
        <v>plays</v>
      </c>
      <c r="R2857">
        <f t="shared" si="183"/>
        <v>2017</v>
      </c>
    </row>
    <row r="2858" spans="1:18" ht="43.2" x14ac:dyDescent="0.55000000000000004">
      <c r="A2858">
        <v>532</v>
      </c>
      <c r="B2858" s="3" t="s">
        <v>533</v>
      </c>
      <c r="C2858" s="3" t="s">
        <v>4642</v>
      </c>
      <c r="D2858" s="6">
        <v>10000</v>
      </c>
      <c r="E2858" s="8">
        <v>12325</v>
      </c>
      <c r="F2858" t="s">
        <v>8218</v>
      </c>
      <c r="G2858" t="s">
        <v>8223</v>
      </c>
      <c r="H2858" t="s">
        <v>8245</v>
      </c>
      <c r="I2858">
        <v>1463098208</v>
      </c>
      <c r="J2858">
        <v>1460506208</v>
      </c>
      <c r="K2858" t="b">
        <v>0</v>
      </c>
      <c r="L2858">
        <v>173</v>
      </c>
      <c r="M2858" t="b">
        <v>1</v>
      </c>
      <c r="N2858" t="s">
        <v>8269</v>
      </c>
      <c r="O2858" s="9">
        <f t="shared" si="180"/>
        <v>42473.007037037038</v>
      </c>
      <c r="P2858" t="str">
        <f t="shared" si="181"/>
        <v>theater</v>
      </c>
      <c r="Q2858" t="str">
        <f t="shared" si="182"/>
        <v>plays</v>
      </c>
      <c r="R2858">
        <f t="shared" si="183"/>
        <v>2016</v>
      </c>
    </row>
    <row r="2859" spans="1:18" ht="57.6" x14ac:dyDescent="0.55000000000000004">
      <c r="A2859">
        <v>2793</v>
      </c>
      <c r="B2859" s="3" t="s">
        <v>2793</v>
      </c>
      <c r="C2859" s="3" t="s">
        <v>6903</v>
      </c>
      <c r="D2859" s="6">
        <v>10000</v>
      </c>
      <c r="E2859" s="8">
        <v>11056.75</v>
      </c>
      <c r="F2859" t="s">
        <v>8218</v>
      </c>
      <c r="G2859" t="s">
        <v>8225</v>
      </c>
      <c r="H2859" t="s">
        <v>8247</v>
      </c>
      <c r="I2859">
        <v>1437473005</v>
      </c>
      <c r="J2859">
        <v>1434881005</v>
      </c>
      <c r="K2859" t="b">
        <v>0</v>
      </c>
      <c r="L2859">
        <v>73</v>
      </c>
      <c r="M2859" t="b">
        <v>1</v>
      </c>
      <c r="N2859" t="s">
        <v>8269</v>
      </c>
      <c r="O2859" s="9">
        <f t="shared" si="180"/>
        <v>42176.419039351851</v>
      </c>
      <c r="P2859" t="str">
        <f t="shared" si="181"/>
        <v>theater</v>
      </c>
      <c r="Q2859" t="str">
        <f t="shared" si="182"/>
        <v>plays</v>
      </c>
      <c r="R2859">
        <f t="shared" si="183"/>
        <v>2015</v>
      </c>
    </row>
    <row r="2860" spans="1:18" ht="43.2" x14ac:dyDescent="0.55000000000000004">
      <c r="A2860">
        <v>2803</v>
      </c>
      <c r="B2860" s="3" t="s">
        <v>2803</v>
      </c>
      <c r="C2860" s="3" t="s">
        <v>6913</v>
      </c>
      <c r="D2860" s="6">
        <v>10000</v>
      </c>
      <c r="E2860" s="8">
        <v>12795</v>
      </c>
      <c r="F2860" t="s">
        <v>8218</v>
      </c>
      <c r="G2860" t="s">
        <v>8223</v>
      </c>
      <c r="H2860" t="s">
        <v>8245</v>
      </c>
      <c r="I2860">
        <v>1437004800</v>
      </c>
      <c r="J2860">
        <v>1433295276</v>
      </c>
      <c r="K2860" t="b">
        <v>0</v>
      </c>
      <c r="L2860">
        <v>141</v>
      </c>
      <c r="M2860" t="b">
        <v>1</v>
      </c>
      <c r="N2860" t="s">
        <v>8269</v>
      </c>
      <c r="O2860" s="9">
        <f t="shared" si="180"/>
        <v>42158.065694444449</v>
      </c>
      <c r="P2860" t="str">
        <f t="shared" si="181"/>
        <v>theater</v>
      </c>
      <c r="Q2860" t="str">
        <f t="shared" si="182"/>
        <v>plays</v>
      </c>
      <c r="R2860">
        <f t="shared" si="183"/>
        <v>2015</v>
      </c>
    </row>
    <row r="2861" spans="1:18" ht="43.2" x14ac:dyDescent="0.55000000000000004">
      <c r="A2861">
        <v>2811</v>
      </c>
      <c r="B2861" s="3" t="s">
        <v>2811</v>
      </c>
      <c r="C2861" s="3" t="s">
        <v>6921</v>
      </c>
      <c r="D2861" s="6">
        <v>10000</v>
      </c>
      <c r="E2861" s="8">
        <v>10027</v>
      </c>
      <c r="F2861" t="s">
        <v>8218</v>
      </c>
      <c r="G2861" t="s">
        <v>8224</v>
      </c>
      <c r="H2861" t="s">
        <v>8246</v>
      </c>
      <c r="I2861">
        <v>1424692503</v>
      </c>
      <c r="J2861">
        <v>1422100503</v>
      </c>
      <c r="K2861" t="b">
        <v>0</v>
      </c>
      <c r="L2861">
        <v>108</v>
      </c>
      <c r="M2861" t="b">
        <v>1</v>
      </c>
      <c r="N2861" t="s">
        <v>8269</v>
      </c>
      <c r="O2861" s="9">
        <f t="shared" si="180"/>
        <v>42028.496562500004</v>
      </c>
      <c r="P2861" t="str">
        <f t="shared" si="181"/>
        <v>theater</v>
      </c>
      <c r="Q2861" t="str">
        <f t="shared" si="182"/>
        <v>plays</v>
      </c>
      <c r="R2861">
        <f t="shared" si="183"/>
        <v>2015</v>
      </c>
    </row>
    <row r="2862" spans="1:18" ht="43.2" x14ac:dyDescent="0.55000000000000004">
      <c r="A2862">
        <v>2818</v>
      </c>
      <c r="B2862" s="3" t="s">
        <v>2818</v>
      </c>
      <c r="C2862" s="3" t="s">
        <v>6928</v>
      </c>
      <c r="D2862" s="6">
        <v>10000</v>
      </c>
      <c r="E2862" s="8">
        <v>10603</v>
      </c>
      <c r="F2862" t="s">
        <v>8218</v>
      </c>
      <c r="G2862" t="s">
        <v>8223</v>
      </c>
      <c r="H2862" t="s">
        <v>8245</v>
      </c>
      <c r="I2862">
        <v>1443018086</v>
      </c>
      <c r="J2862">
        <v>1441290086</v>
      </c>
      <c r="K2862" t="b">
        <v>0</v>
      </c>
      <c r="L2862">
        <v>102</v>
      </c>
      <c r="M2862" t="b">
        <v>1</v>
      </c>
      <c r="N2862" t="s">
        <v>8269</v>
      </c>
      <c r="O2862" s="9">
        <f t="shared" si="180"/>
        <v>42250.598217592589</v>
      </c>
      <c r="P2862" t="str">
        <f t="shared" si="181"/>
        <v>theater</v>
      </c>
      <c r="Q2862" t="str">
        <f t="shared" si="182"/>
        <v>plays</v>
      </c>
      <c r="R2862">
        <f t="shared" si="183"/>
        <v>2015</v>
      </c>
    </row>
    <row r="2863" spans="1:18" ht="43.2" x14ac:dyDescent="0.55000000000000004">
      <c r="A2863">
        <v>2871</v>
      </c>
      <c r="B2863" s="3" t="s">
        <v>2871</v>
      </c>
      <c r="C2863" s="3" t="s">
        <v>6981</v>
      </c>
      <c r="D2863" s="6">
        <v>10000</v>
      </c>
      <c r="E2863" s="8">
        <v>467</v>
      </c>
      <c r="F2863" t="s">
        <v>8220</v>
      </c>
      <c r="G2863" t="s">
        <v>8223</v>
      </c>
      <c r="H2863" t="s">
        <v>8245</v>
      </c>
      <c r="I2863">
        <v>1419183813</v>
      </c>
      <c r="J2863">
        <v>1417455813</v>
      </c>
      <c r="K2863" t="b">
        <v>0</v>
      </c>
      <c r="L2863">
        <v>13</v>
      </c>
      <c r="M2863" t="b">
        <v>0</v>
      </c>
      <c r="N2863" t="s">
        <v>8269</v>
      </c>
      <c r="O2863" s="9">
        <f t="shared" si="180"/>
        <v>41974.738576388889</v>
      </c>
      <c r="P2863" t="str">
        <f t="shared" si="181"/>
        <v>theater</v>
      </c>
      <c r="Q2863" t="str">
        <f t="shared" si="182"/>
        <v>plays</v>
      </c>
      <c r="R2863">
        <f t="shared" si="183"/>
        <v>2014</v>
      </c>
    </row>
    <row r="2864" spans="1:18" ht="43.2" x14ac:dyDescent="0.55000000000000004">
      <c r="A2864">
        <v>2883</v>
      </c>
      <c r="B2864" s="3" t="s">
        <v>2883</v>
      </c>
      <c r="C2864" s="3" t="s">
        <v>6993</v>
      </c>
      <c r="D2864" s="6">
        <v>10000</v>
      </c>
      <c r="E2864" s="8">
        <v>1908</v>
      </c>
      <c r="F2864" t="s">
        <v>8220</v>
      </c>
      <c r="G2864" t="s">
        <v>8223</v>
      </c>
      <c r="H2864" t="s">
        <v>8245</v>
      </c>
      <c r="I2864">
        <v>1454734740</v>
      </c>
      <c r="J2864">
        <v>1451684437</v>
      </c>
      <c r="K2864" t="b">
        <v>0</v>
      </c>
      <c r="L2864">
        <v>5</v>
      </c>
      <c r="M2864" t="b">
        <v>0</v>
      </c>
      <c r="N2864" t="s">
        <v>8269</v>
      </c>
      <c r="O2864" s="9">
        <f t="shared" si="180"/>
        <v>42370.90320601852</v>
      </c>
      <c r="P2864" t="str">
        <f t="shared" si="181"/>
        <v>theater</v>
      </c>
      <c r="Q2864" t="str">
        <f t="shared" si="182"/>
        <v>plays</v>
      </c>
      <c r="R2864">
        <f t="shared" si="183"/>
        <v>2016</v>
      </c>
    </row>
    <row r="2865" spans="1:18" ht="43.2" x14ac:dyDescent="0.55000000000000004">
      <c r="A2865">
        <v>2891</v>
      </c>
      <c r="B2865" s="3" t="s">
        <v>2891</v>
      </c>
      <c r="C2865" s="3" t="s">
        <v>7001</v>
      </c>
      <c r="D2865" s="6">
        <v>10000</v>
      </c>
      <c r="E2865" s="8">
        <v>273</v>
      </c>
      <c r="F2865" t="s">
        <v>8220</v>
      </c>
      <c r="G2865" t="s">
        <v>8223</v>
      </c>
      <c r="H2865" t="s">
        <v>8245</v>
      </c>
      <c r="I2865">
        <v>1460751128</v>
      </c>
      <c r="J2865">
        <v>1455570728</v>
      </c>
      <c r="K2865" t="b">
        <v>0</v>
      </c>
      <c r="L2865">
        <v>10</v>
      </c>
      <c r="M2865" t="b">
        <v>0</v>
      </c>
      <c r="N2865" t="s">
        <v>8269</v>
      </c>
      <c r="O2865" s="9">
        <f t="shared" si="180"/>
        <v>42415.883425925931</v>
      </c>
      <c r="P2865" t="str">
        <f t="shared" si="181"/>
        <v>theater</v>
      </c>
      <c r="Q2865" t="str">
        <f t="shared" si="182"/>
        <v>plays</v>
      </c>
      <c r="R2865">
        <f t="shared" si="183"/>
        <v>2016</v>
      </c>
    </row>
    <row r="2866" spans="1:18" ht="43.2" x14ac:dyDescent="0.55000000000000004">
      <c r="A2866">
        <v>2899</v>
      </c>
      <c r="B2866" s="3" t="s">
        <v>2899</v>
      </c>
      <c r="C2866" s="3" t="s">
        <v>7009</v>
      </c>
      <c r="D2866" s="6">
        <v>10000</v>
      </c>
      <c r="E2866" s="8">
        <v>0</v>
      </c>
      <c r="F2866" t="s">
        <v>8220</v>
      </c>
      <c r="G2866" t="s">
        <v>8223</v>
      </c>
      <c r="H2866" t="s">
        <v>8245</v>
      </c>
      <c r="I2866">
        <v>1469325158</v>
      </c>
      <c r="J2866">
        <v>1464141158</v>
      </c>
      <c r="K2866" t="b">
        <v>0</v>
      </c>
      <c r="L2866">
        <v>0</v>
      </c>
      <c r="M2866" t="b">
        <v>0</v>
      </c>
      <c r="N2866" t="s">
        <v>8269</v>
      </c>
      <c r="O2866" s="9">
        <f t="shared" si="180"/>
        <v>42515.078217592592</v>
      </c>
      <c r="P2866" t="str">
        <f t="shared" si="181"/>
        <v>theater</v>
      </c>
      <c r="Q2866" t="str">
        <f t="shared" si="182"/>
        <v>plays</v>
      </c>
      <c r="R2866">
        <f t="shared" si="183"/>
        <v>2016</v>
      </c>
    </row>
    <row r="2867" spans="1:18" ht="43.2" x14ac:dyDescent="0.55000000000000004">
      <c r="A2867">
        <v>2913</v>
      </c>
      <c r="B2867" s="3" t="s">
        <v>2913</v>
      </c>
      <c r="C2867" s="3" t="s">
        <v>7023</v>
      </c>
      <c r="D2867" s="6">
        <v>10000</v>
      </c>
      <c r="E2867" s="8">
        <v>2</v>
      </c>
      <c r="F2867" t="s">
        <v>8220</v>
      </c>
      <c r="G2867" t="s">
        <v>8223</v>
      </c>
      <c r="H2867" t="s">
        <v>8245</v>
      </c>
      <c r="I2867">
        <v>1410041339</v>
      </c>
      <c r="J2867">
        <v>1404857339</v>
      </c>
      <c r="K2867" t="b">
        <v>0</v>
      </c>
      <c r="L2867">
        <v>2</v>
      </c>
      <c r="M2867" t="b">
        <v>0</v>
      </c>
      <c r="N2867" t="s">
        <v>8269</v>
      </c>
      <c r="O2867" s="9">
        <f t="shared" si="180"/>
        <v>41828.922905092593</v>
      </c>
      <c r="P2867" t="str">
        <f t="shared" si="181"/>
        <v>theater</v>
      </c>
      <c r="Q2867" t="str">
        <f t="shared" si="182"/>
        <v>plays</v>
      </c>
      <c r="R2867">
        <f t="shared" si="183"/>
        <v>2014</v>
      </c>
    </row>
    <row r="2868" spans="1:18" ht="57.6" x14ac:dyDescent="0.55000000000000004">
      <c r="A2868">
        <v>2963</v>
      </c>
      <c r="B2868" s="3" t="s">
        <v>2963</v>
      </c>
      <c r="C2868" s="3" t="s">
        <v>7073</v>
      </c>
      <c r="D2868" s="6">
        <v>10000</v>
      </c>
      <c r="E2868" s="8">
        <v>10685</v>
      </c>
      <c r="F2868" t="s">
        <v>8218</v>
      </c>
      <c r="G2868" t="s">
        <v>8223</v>
      </c>
      <c r="H2868" t="s">
        <v>8245</v>
      </c>
      <c r="I2868">
        <v>1435835824</v>
      </c>
      <c r="J2868">
        <v>1433243824</v>
      </c>
      <c r="K2868" t="b">
        <v>0</v>
      </c>
      <c r="L2868">
        <v>98</v>
      </c>
      <c r="M2868" t="b">
        <v>1</v>
      </c>
      <c r="N2868" t="s">
        <v>8269</v>
      </c>
      <c r="O2868" s="9">
        <f t="shared" si="180"/>
        <v>42157.470185185186</v>
      </c>
      <c r="P2868" t="str">
        <f t="shared" si="181"/>
        <v>theater</v>
      </c>
      <c r="Q2868" t="str">
        <f t="shared" si="182"/>
        <v>plays</v>
      </c>
      <c r="R2868">
        <f t="shared" si="183"/>
        <v>2015</v>
      </c>
    </row>
    <row r="2869" spans="1:18" ht="43.2" x14ac:dyDescent="0.55000000000000004">
      <c r="A2869">
        <v>2966</v>
      </c>
      <c r="B2869" s="3" t="s">
        <v>2966</v>
      </c>
      <c r="C2869" s="3" t="s">
        <v>7076</v>
      </c>
      <c r="D2869" s="6">
        <v>10000</v>
      </c>
      <c r="E2869" s="8">
        <v>11363</v>
      </c>
      <c r="F2869" t="s">
        <v>8218</v>
      </c>
      <c r="G2869" t="s">
        <v>8223</v>
      </c>
      <c r="H2869" t="s">
        <v>8245</v>
      </c>
      <c r="I2869">
        <v>1442425412</v>
      </c>
      <c r="J2869">
        <v>1439833412</v>
      </c>
      <c r="K2869" t="b">
        <v>0</v>
      </c>
      <c r="L2869">
        <v>128</v>
      </c>
      <c r="M2869" t="b">
        <v>1</v>
      </c>
      <c r="N2869" t="s">
        <v>8269</v>
      </c>
      <c r="O2869" s="9">
        <f t="shared" si="180"/>
        <v>42233.738564814819</v>
      </c>
      <c r="P2869" t="str">
        <f t="shared" si="181"/>
        <v>theater</v>
      </c>
      <c r="Q2869" t="str">
        <f t="shared" si="182"/>
        <v>plays</v>
      </c>
      <c r="R2869">
        <f t="shared" si="183"/>
        <v>2015</v>
      </c>
    </row>
    <row r="2870" spans="1:18" ht="43.2" x14ac:dyDescent="0.55000000000000004">
      <c r="A2870">
        <v>3130</v>
      </c>
      <c r="B2870" s="3" t="s">
        <v>3130</v>
      </c>
      <c r="C2870" s="3" t="s">
        <v>7240</v>
      </c>
      <c r="D2870" s="6">
        <v>10000</v>
      </c>
      <c r="E2870" s="8">
        <v>375</v>
      </c>
      <c r="F2870" t="s">
        <v>8221</v>
      </c>
      <c r="G2870" t="s">
        <v>8223</v>
      </c>
      <c r="H2870" t="s">
        <v>8245</v>
      </c>
      <c r="I2870">
        <v>1492145940</v>
      </c>
      <c r="J2870">
        <v>1489504916</v>
      </c>
      <c r="K2870" t="b">
        <v>0</v>
      </c>
      <c r="L2870">
        <v>4</v>
      </c>
      <c r="M2870" t="b">
        <v>0</v>
      </c>
      <c r="N2870" t="s">
        <v>8269</v>
      </c>
      <c r="O2870" s="9">
        <f t="shared" si="180"/>
        <v>42808.640231481477</v>
      </c>
      <c r="P2870" t="str">
        <f t="shared" si="181"/>
        <v>theater</v>
      </c>
      <c r="Q2870" t="str">
        <f t="shared" si="182"/>
        <v>plays</v>
      </c>
      <c r="R2870">
        <f t="shared" si="183"/>
        <v>2017</v>
      </c>
    </row>
    <row r="2871" spans="1:18" ht="43.2" x14ac:dyDescent="0.55000000000000004">
      <c r="A2871">
        <v>3140</v>
      </c>
      <c r="B2871" s="3" t="s">
        <v>3140</v>
      </c>
      <c r="C2871" s="3" t="s">
        <v>7250</v>
      </c>
      <c r="D2871" s="6">
        <v>10000</v>
      </c>
      <c r="E2871" s="8">
        <v>96</v>
      </c>
      <c r="F2871" t="s">
        <v>8221</v>
      </c>
      <c r="G2871" t="s">
        <v>8229</v>
      </c>
      <c r="H2871" t="s">
        <v>8248</v>
      </c>
      <c r="I2871">
        <v>1491581703</v>
      </c>
      <c r="J2871">
        <v>1488993303</v>
      </c>
      <c r="K2871" t="b">
        <v>0</v>
      </c>
      <c r="L2871">
        <v>4</v>
      </c>
      <c r="M2871" t="b">
        <v>0</v>
      </c>
      <c r="N2871" t="s">
        <v>8269</v>
      </c>
      <c r="O2871" s="9">
        <f t="shared" si="180"/>
        <v>42802.718784722223</v>
      </c>
      <c r="P2871" t="str">
        <f t="shared" si="181"/>
        <v>theater</v>
      </c>
      <c r="Q2871" t="str">
        <f t="shared" si="182"/>
        <v>plays</v>
      </c>
      <c r="R2871">
        <f t="shared" si="183"/>
        <v>2017</v>
      </c>
    </row>
    <row r="2872" spans="1:18" ht="57.6" x14ac:dyDescent="0.55000000000000004">
      <c r="A2872">
        <v>3144</v>
      </c>
      <c r="B2872" s="3" t="s">
        <v>3144</v>
      </c>
      <c r="C2872" s="3" t="s">
        <v>7254</v>
      </c>
      <c r="D2872" s="6">
        <v>10000</v>
      </c>
      <c r="E2872" s="8">
        <v>7540</v>
      </c>
      <c r="F2872" t="s">
        <v>8221</v>
      </c>
      <c r="G2872" t="s">
        <v>8223</v>
      </c>
      <c r="H2872" t="s">
        <v>8245</v>
      </c>
      <c r="I2872">
        <v>1489903200</v>
      </c>
      <c r="J2872">
        <v>1488459307</v>
      </c>
      <c r="K2872" t="b">
        <v>0</v>
      </c>
      <c r="L2872">
        <v>30</v>
      </c>
      <c r="M2872" t="b">
        <v>0</v>
      </c>
      <c r="N2872" t="s">
        <v>8269</v>
      </c>
      <c r="O2872" s="9">
        <f t="shared" si="180"/>
        <v>42796.538275462968</v>
      </c>
      <c r="P2872" t="str">
        <f t="shared" si="181"/>
        <v>theater</v>
      </c>
      <c r="Q2872" t="str">
        <f t="shared" si="182"/>
        <v>plays</v>
      </c>
      <c r="R2872">
        <f t="shared" si="183"/>
        <v>2017</v>
      </c>
    </row>
    <row r="2873" spans="1:18" ht="43.2" x14ac:dyDescent="0.55000000000000004">
      <c r="A2873">
        <v>3173</v>
      </c>
      <c r="B2873" s="3" t="s">
        <v>3173</v>
      </c>
      <c r="C2873" s="3" t="s">
        <v>7283</v>
      </c>
      <c r="D2873" s="6">
        <v>10000</v>
      </c>
      <c r="E2873" s="8">
        <v>10300</v>
      </c>
      <c r="F2873" t="s">
        <v>8218</v>
      </c>
      <c r="G2873" t="s">
        <v>8223</v>
      </c>
      <c r="H2873" t="s">
        <v>8245</v>
      </c>
      <c r="I2873">
        <v>1411765492</v>
      </c>
      <c r="J2873">
        <v>1409173492</v>
      </c>
      <c r="K2873" t="b">
        <v>1</v>
      </c>
      <c r="L2873">
        <v>74</v>
      </c>
      <c r="M2873" t="b">
        <v>1</v>
      </c>
      <c r="N2873" t="s">
        <v>8269</v>
      </c>
      <c r="O2873" s="9">
        <f t="shared" si="180"/>
        <v>41878.878379629627</v>
      </c>
      <c r="P2873" t="str">
        <f t="shared" si="181"/>
        <v>theater</v>
      </c>
      <c r="Q2873" t="str">
        <f t="shared" si="182"/>
        <v>plays</v>
      </c>
      <c r="R2873">
        <f t="shared" si="183"/>
        <v>2014</v>
      </c>
    </row>
    <row r="2874" spans="1:18" ht="28.8" x14ac:dyDescent="0.55000000000000004">
      <c r="A2874">
        <v>3242</v>
      </c>
      <c r="B2874" s="3" t="s">
        <v>3242</v>
      </c>
      <c r="C2874" s="3" t="s">
        <v>7352</v>
      </c>
      <c r="D2874" s="6">
        <v>10000</v>
      </c>
      <c r="E2874" s="8">
        <v>12730.42</v>
      </c>
      <c r="F2874" t="s">
        <v>8218</v>
      </c>
      <c r="G2874" t="s">
        <v>8223</v>
      </c>
      <c r="H2874" t="s">
        <v>8245</v>
      </c>
      <c r="I2874">
        <v>1411150092</v>
      </c>
      <c r="J2874">
        <v>1408558092</v>
      </c>
      <c r="K2874" t="b">
        <v>1</v>
      </c>
      <c r="L2874">
        <v>183</v>
      </c>
      <c r="M2874" t="b">
        <v>1</v>
      </c>
      <c r="N2874" t="s">
        <v>8269</v>
      </c>
      <c r="O2874" s="9">
        <f t="shared" si="180"/>
        <v>41871.755694444444</v>
      </c>
      <c r="P2874" t="str">
        <f t="shared" si="181"/>
        <v>theater</v>
      </c>
      <c r="Q2874" t="str">
        <f t="shared" si="182"/>
        <v>plays</v>
      </c>
      <c r="R2874">
        <f t="shared" si="183"/>
        <v>2014</v>
      </c>
    </row>
    <row r="2875" spans="1:18" ht="43.2" x14ac:dyDescent="0.55000000000000004">
      <c r="A2875">
        <v>3246</v>
      </c>
      <c r="B2875" s="3" t="s">
        <v>3246</v>
      </c>
      <c r="C2875" s="3" t="s">
        <v>7356</v>
      </c>
      <c r="D2875" s="6">
        <v>10000</v>
      </c>
      <c r="E2875" s="8">
        <v>11122</v>
      </c>
      <c r="F2875" t="s">
        <v>8218</v>
      </c>
      <c r="G2875" t="s">
        <v>8223</v>
      </c>
      <c r="H2875" t="s">
        <v>8245</v>
      </c>
      <c r="I2875">
        <v>1442030340</v>
      </c>
      <c r="J2875">
        <v>1439551200</v>
      </c>
      <c r="K2875" t="b">
        <v>1</v>
      </c>
      <c r="L2875">
        <v>193</v>
      </c>
      <c r="M2875" t="b">
        <v>1</v>
      </c>
      <c r="N2875" t="s">
        <v>8269</v>
      </c>
      <c r="O2875" s="9">
        <f t="shared" si="180"/>
        <v>42230.472222222219</v>
      </c>
      <c r="P2875" t="str">
        <f t="shared" si="181"/>
        <v>theater</v>
      </c>
      <c r="Q2875" t="str">
        <f t="shared" si="182"/>
        <v>plays</v>
      </c>
      <c r="R2875">
        <f t="shared" si="183"/>
        <v>2015</v>
      </c>
    </row>
    <row r="2876" spans="1:18" ht="43.2" x14ac:dyDescent="0.55000000000000004">
      <c r="A2876">
        <v>3256</v>
      </c>
      <c r="B2876" s="3" t="s">
        <v>3256</v>
      </c>
      <c r="C2876" s="3" t="s">
        <v>7366</v>
      </c>
      <c r="D2876" s="6">
        <v>10000</v>
      </c>
      <c r="E2876" s="8">
        <v>12806</v>
      </c>
      <c r="F2876" t="s">
        <v>8218</v>
      </c>
      <c r="G2876" t="s">
        <v>8223</v>
      </c>
      <c r="H2876" t="s">
        <v>8245</v>
      </c>
      <c r="I2876">
        <v>1433995140</v>
      </c>
      <c r="J2876">
        <v>1432129577</v>
      </c>
      <c r="K2876" t="b">
        <v>1</v>
      </c>
      <c r="L2876">
        <v>176</v>
      </c>
      <c r="M2876" t="b">
        <v>1</v>
      </c>
      <c r="N2876" t="s">
        <v>8269</v>
      </c>
      <c r="O2876" s="9">
        <f t="shared" si="180"/>
        <v>42144.573807870373</v>
      </c>
      <c r="P2876" t="str">
        <f t="shared" si="181"/>
        <v>theater</v>
      </c>
      <c r="Q2876" t="str">
        <f t="shared" si="182"/>
        <v>plays</v>
      </c>
      <c r="R2876">
        <f t="shared" si="183"/>
        <v>2015</v>
      </c>
    </row>
    <row r="2877" spans="1:18" ht="43.2" x14ac:dyDescent="0.55000000000000004">
      <c r="A2877">
        <v>3272</v>
      </c>
      <c r="B2877" s="3" t="s">
        <v>3272</v>
      </c>
      <c r="C2877" s="3" t="s">
        <v>7382</v>
      </c>
      <c r="D2877" s="6">
        <v>10000</v>
      </c>
      <c r="E2877" s="8">
        <v>15443</v>
      </c>
      <c r="F2877" t="s">
        <v>8218</v>
      </c>
      <c r="G2877" t="s">
        <v>8223</v>
      </c>
      <c r="H2877" t="s">
        <v>8245</v>
      </c>
      <c r="I2877">
        <v>1446814809</v>
      </c>
      <c r="J2877">
        <v>1444219209</v>
      </c>
      <c r="K2877" t="b">
        <v>1</v>
      </c>
      <c r="L2877">
        <v>145</v>
      </c>
      <c r="M2877" t="b">
        <v>1</v>
      </c>
      <c r="N2877" t="s">
        <v>8269</v>
      </c>
      <c r="O2877" s="9">
        <f t="shared" si="180"/>
        <v>42284.500104166669</v>
      </c>
      <c r="P2877" t="str">
        <f t="shared" si="181"/>
        <v>theater</v>
      </c>
      <c r="Q2877" t="str">
        <f t="shared" si="182"/>
        <v>plays</v>
      </c>
      <c r="R2877">
        <f t="shared" si="183"/>
        <v>2015</v>
      </c>
    </row>
    <row r="2878" spans="1:18" ht="43.2" x14ac:dyDescent="0.55000000000000004">
      <c r="A2878">
        <v>3288</v>
      </c>
      <c r="B2878" s="3" t="s">
        <v>3288</v>
      </c>
      <c r="C2878" s="3" t="s">
        <v>7398</v>
      </c>
      <c r="D2878" s="6">
        <v>10000</v>
      </c>
      <c r="E2878" s="8">
        <v>10026.49</v>
      </c>
      <c r="F2878" t="s">
        <v>8218</v>
      </c>
      <c r="G2878" t="s">
        <v>8224</v>
      </c>
      <c r="H2878" t="s">
        <v>8246</v>
      </c>
      <c r="I2878">
        <v>1466463600</v>
      </c>
      <c r="J2878">
        <v>1463337315</v>
      </c>
      <c r="K2878" t="b">
        <v>0</v>
      </c>
      <c r="L2878">
        <v>207</v>
      </c>
      <c r="M2878" t="b">
        <v>1</v>
      </c>
      <c r="N2878" t="s">
        <v>8269</v>
      </c>
      <c r="O2878" s="9">
        <f t="shared" si="180"/>
        <v>42505.774479166663</v>
      </c>
      <c r="P2878" t="str">
        <f t="shared" si="181"/>
        <v>theater</v>
      </c>
      <c r="Q2878" t="str">
        <f t="shared" si="182"/>
        <v>plays</v>
      </c>
      <c r="R2878">
        <f t="shared" si="183"/>
        <v>2016</v>
      </c>
    </row>
    <row r="2879" spans="1:18" ht="43.2" x14ac:dyDescent="0.55000000000000004">
      <c r="A2879">
        <v>3298</v>
      </c>
      <c r="B2879" s="3" t="s">
        <v>3298</v>
      </c>
      <c r="C2879" s="3" t="s">
        <v>7408</v>
      </c>
      <c r="D2879" s="6">
        <v>10000</v>
      </c>
      <c r="E2879" s="8">
        <v>10173</v>
      </c>
      <c r="F2879" t="s">
        <v>8218</v>
      </c>
      <c r="G2879" t="s">
        <v>8223</v>
      </c>
      <c r="H2879" t="s">
        <v>8245</v>
      </c>
      <c r="I2879">
        <v>1442102400</v>
      </c>
      <c r="J2879">
        <v>1440370768</v>
      </c>
      <c r="K2879" t="b">
        <v>0</v>
      </c>
      <c r="L2879">
        <v>72</v>
      </c>
      <c r="M2879" t="b">
        <v>1</v>
      </c>
      <c r="N2879" t="s">
        <v>8269</v>
      </c>
      <c r="O2879" s="9">
        <f t="shared" si="180"/>
        <v>42239.957962962959</v>
      </c>
      <c r="P2879" t="str">
        <f t="shared" si="181"/>
        <v>theater</v>
      </c>
      <c r="Q2879" t="str">
        <f t="shared" si="182"/>
        <v>plays</v>
      </c>
      <c r="R2879">
        <f t="shared" si="183"/>
        <v>2015</v>
      </c>
    </row>
    <row r="2880" spans="1:18" ht="43.2" x14ac:dyDescent="0.55000000000000004">
      <c r="A2880">
        <v>3358</v>
      </c>
      <c r="B2880" s="3" t="s">
        <v>3357</v>
      </c>
      <c r="C2880" s="3" t="s">
        <v>7468</v>
      </c>
      <c r="D2880" s="6">
        <v>10000</v>
      </c>
      <c r="E2880" s="8">
        <v>10299</v>
      </c>
      <c r="F2880" t="s">
        <v>8218</v>
      </c>
      <c r="G2880" t="s">
        <v>8223</v>
      </c>
      <c r="H2880" t="s">
        <v>8245</v>
      </c>
      <c r="I2880">
        <v>1416385679</v>
      </c>
      <c r="J2880">
        <v>1413790079</v>
      </c>
      <c r="K2880" t="b">
        <v>0</v>
      </c>
      <c r="L2880">
        <v>162</v>
      </c>
      <c r="M2880" t="b">
        <v>1</v>
      </c>
      <c r="N2880" t="s">
        <v>8269</v>
      </c>
      <c r="O2880" s="9">
        <f t="shared" si="180"/>
        <v>41932.311099537037</v>
      </c>
      <c r="P2880" t="str">
        <f t="shared" si="181"/>
        <v>theater</v>
      </c>
      <c r="Q2880" t="str">
        <f t="shared" si="182"/>
        <v>plays</v>
      </c>
      <c r="R2880">
        <f t="shared" si="183"/>
        <v>2014</v>
      </c>
    </row>
    <row r="2881" spans="1:18" ht="43.2" x14ac:dyDescent="0.55000000000000004">
      <c r="A2881">
        <v>3389</v>
      </c>
      <c r="B2881" s="3" t="s">
        <v>3388</v>
      </c>
      <c r="C2881" s="3" t="s">
        <v>7499</v>
      </c>
      <c r="D2881" s="6">
        <v>10000</v>
      </c>
      <c r="E2881" s="8">
        <v>11450</v>
      </c>
      <c r="F2881" t="s">
        <v>8218</v>
      </c>
      <c r="G2881" t="s">
        <v>8223</v>
      </c>
      <c r="H2881" t="s">
        <v>8245</v>
      </c>
      <c r="I2881">
        <v>1464960682</v>
      </c>
      <c r="J2881">
        <v>1462368682</v>
      </c>
      <c r="K2881" t="b">
        <v>0</v>
      </c>
      <c r="L2881">
        <v>62</v>
      </c>
      <c r="M2881" t="b">
        <v>1</v>
      </c>
      <c r="N2881" t="s">
        <v>8269</v>
      </c>
      <c r="O2881" s="9">
        <f t="shared" si="180"/>
        <v>42494.563449074078</v>
      </c>
      <c r="P2881" t="str">
        <f t="shared" si="181"/>
        <v>theater</v>
      </c>
      <c r="Q2881" t="str">
        <f t="shared" si="182"/>
        <v>plays</v>
      </c>
      <c r="R2881">
        <f t="shared" si="183"/>
        <v>2016</v>
      </c>
    </row>
    <row r="2882" spans="1:18" ht="43.2" x14ac:dyDescent="0.55000000000000004">
      <c r="A2882">
        <v>3400</v>
      </c>
      <c r="B2882" s="3" t="s">
        <v>3399</v>
      </c>
      <c r="C2882" s="3" t="s">
        <v>7510</v>
      </c>
      <c r="D2882" s="6">
        <v>10000</v>
      </c>
      <c r="E2882" s="8">
        <v>10041</v>
      </c>
      <c r="F2882" t="s">
        <v>8218</v>
      </c>
      <c r="G2882" t="s">
        <v>8223</v>
      </c>
      <c r="H2882" t="s">
        <v>8245</v>
      </c>
      <c r="I2882">
        <v>1409266414</v>
      </c>
      <c r="J2882">
        <v>1405378414</v>
      </c>
      <c r="K2882" t="b">
        <v>0</v>
      </c>
      <c r="L2882">
        <v>85</v>
      </c>
      <c r="M2882" t="b">
        <v>1</v>
      </c>
      <c r="N2882" t="s">
        <v>8269</v>
      </c>
      <c r="O2882" s="9">
        <f t="shared" si="180"/>
        <v>41834.953865740739</v>
      </c>
      <c r="P2882" t="str">
        <f t="shared" si="181"/>
        <v>theater</v>
      </c>
      <c r="Q2882" t="str">
        <f t="shared" si="182"/>
        <v>plays</v>
      </c>
      <c r="R2882">
        <f t="shared" si="183"/>
        <v>2014</v>
      </c>
    </row>
    <row r="2883" spans="1:18" ht="28.8" x14ac:dyDescent="0.55000000000000004">
      <c r="A2883">
        <v>3406</v>
      </c>
      <c r="B2883" s="3" t="s">
        <v>3405</v>
      </c>
      <c r="C2883" s="3" t="s">
        <v>7516</v>
      </c>
      <c r="D2883" s="6">
        <v>10000</v>
      </c>
      <c r="E2883" s="8">
        <v>10031</v>
      </c>
      <c r="F2883" t="s">
        <v>8218</v>
      </c>
      <c r="G2883" t="s">
        <v>8223</v>
      </c>
      <c r="H2883" t="s">
        <v>8245</v>
      </c>
      <c r="I2883">
        <v>1405511376</v>
      </c>
      <c r="J2883">
        <v>1401623376</v>
      </c>
      <c r="K2883" t="b">
        <v>0</v>
      </c>
      <c r="L2883">
        <v>91</v>
      </c>
      <c r="M2883" t="b">
        <v>1</v>
      </c>
      <c r="N2883" t="s">
        <v>8269</v>
      </c>
      <c r="O2883" s="9">
        <f t="shared" si="180"/>
        <v>41791.492777777778</v>
      </c>
      <c r="P2883" t="str">
        <f t="shared" si="181"/>
        <v>theater</v>
      </c>
      <c r="Q2883" t="str">
        <f t="shared" si="182"/>
        <v>plays</v>
      </c>
      <c r="R2883">
        <f t="shared" si="183"/>
        <v>2014</v>
      </c>
    </row>
    <row r="2884" spans="1:18" ht="43.2" x14ac:dyDescent="0.55000000000000004">
      <c r="A2884">
        <v>3421</v>
      </c>
      <c r="B2884" s="3" t="s">
        <v>3420</v>
      </c>
      <c r="C2884" s="3" t="s">
        <v>7531</v>
      </c>
      <c r="D2884" s="6">
        <v>10000</v>
      </c>
      <c r="E2884" s="8">
        <v>10115</v>
      </c>
      <c r="F2884" t="s">
        <v>8218</v>
      </c>
      <c r="G2884" t="s">
        <v>8223</v>
      </c>
      <c r="H2884" t="s">
        <v>8245</v>
      </c>
      <c r="I2884">
        <v>1425495563</v>
      </c>
      <c r="J2884">
        <v>1422903563</v>
      </c>
      <c r="K2884" t="b">
        <v>0</v>
      </c>
      <c r="L2884">
        <v>98</v>
      </c>
      <c r="M2884" t="b">
        <v>1</v>
      </c>
      <c r="N2884" t="s">
        <v>8269</v>
      </c>
      <c r="O2884" s="9">
        <f t="shared" si="180"/>
        <v>42037.791238425925</v>
      </c>
      <c r="P2884" t="str">
        <f t="shared" si="181"/>
        <v>theater</v>
      </c>
      <c r="Q2884" t="str">
        <f t="shared" si="182"/>
        <v>plays</v>
      </c>
      <c r="R2884">
        <f t="shared" si="183"/>
        <v>2015</v>
      </c>
    </row>
    <row r="2885" spans="1:18" ht="43.2" x14ac:dyDescent="0.55000000000000004">
      <c r="A2885">
        <v>3434</v>
      </c>
      <c r="B2885" s="3" t="s">
        <v>3433</v>
      </c>
      <c r="C2885" s="3" t="s">
        <v>7544</v>
      </c>
      <c r="D2885" s="6">
        <v>10000</v>
      </c>
      <c r="E2885" s="8">
        <v>10555</v>
      </c>
      <c r="F2885" t="s">
        <v>8218</v>
      </c>
      <c r="G2885" t="s">
        <v>8223</v>
      </c>
      <c r="H2885" t="s">
        <v>8245</v>
      </c>
      <c r="I2885">
        <v>1404983269</v>
      </c>
      <c r="J2885">
        <v>1402391269</v>
      </c>
      <c r="K2885" t="b">
        <v>0</v>
      </c>
      <c r="L2885">
        <v>168</v>
      </c>
      <c r="M2885" t="b">
        <v>1</v>
      </c>
      <c r="N2885" t="s">
        <v>8269</v>
      </c>
      <c r="O2885" s="9">
        <f t="shared" si="180"/>
        <v>41800.380428240744</v>
      </c>
      <c r="P2885" t="str">
        <f t="shared" si="181"/>
        <v>theater</v>
      </c>
      <c r="Q2885" t="str">
        <f t="shared" si="182"/>
        <v>plays</v>
      </c>
      <c r="R2885">
        <f t="shared" si="183"/>
        <v>2014</v>
      </c>
    </row>
    <row r="2886" spans="1:18" ht="43.2" x14ac:dyDescent="0.55000000000000004">
      <c r="A2886">
        <v>3455</v>
      </c>
      <c r="B2886" s="3" t="s">
        <v>3454</v>
      </c>
      <c r="C2886" s="3" t="s">
        <v>7565</v>
      </c>
      <c r="D2886" s="6">
        <v>10000</v>
      </c>
      <c r="E2886" s="8">
        <v>10065</v>
      </c>
      <c r="F2886" t="s">
        <v>8218</v>
      </c>
      <c r="G2886" t="s">
        <v>8223</v>
      </c>
      <c r="H2886" t="s">
        <v>8245</v>
      </c>
      <c r="I2886">
        <v>1476381627</v>
      </c>
      <c r="J2886">
        <v>1473789627</v>
      </c>
      <c r="K2886" t="b">
        <v>0</v>
      </c>
      <c r="L2886">
        <v>69</v>
      </c>
      <c r="M2886" t="b">
        <v>1</v>
      </c>
      <c r="N2886" t="s">
        <v>8269</v>
      </c>
      <c r="O2886" s="9">
        <f t="shared" si="180"/>
        <v>42626.7503125</v>
      </c>
      <c r="P2886" t="str">
        <f t="shared" si="181"/>
        <v>theater</v>
      </c>
      <c r="Q2886" t="str">
        <f t="shared" si="182"/>
        <v>plays</v>
      </c>
      <c r="R2886">
        <f t="shared" si="183"/>
        <v>2016</v>
      </c>
    </row>
    <row r="2887" spans="1:18" ht="43.2" x14ac:dyDescent="0.55000000000000004">
      <c r="A2887">
        <v>3463</v>
      </c>
      <c r="B2887" s="3" t="s">
        <v>3462</v>
      </c>
      <c r="C2887" s="3" t="s">
        <v>7573</v>
      </c>
      <c r="D2887" s="6">
        <v>10000</v>
      </c>
      <c r="E2887" s="8">
        <v>10338</v>
      </c>
      <c r="F2887" t="s">
        <v>8218</v>
      </c>
      <c r="G2887" t="s">
        <v>8228</v>
      </c>
      <c r="H2887" t="s">
        <v>8250</v>
      </c>
      <c r="I2887">
        <v>1476158340</v>
      </c>
      <c r="J2887">
        <v>1472594585</v>
      </c>
      <c r="K2887" t="b">
        <v>0</v>
      </c>
      <c r="L2887">
        <v>114</v>
      </c>
      <c r="M2887" t="b">
        <v>1</v>
      </c>
      <c r="N2887" t="s">
        <v>8269</v>
      </c>
      <c r="O2887" s="9">
        <f t="shared" si="180"/>
        <v>42612.918807870374</v>
      </c>
      <c r="P2887" t="str">
        <f t="shared" si="181"/>
        <v>theater</v>
      </c>
      <c r="Q2887" t="str">
        <f t="shared" si="182"/>
        <v>plays</v>
      </c>
      <c r="R2887">
        <f t="shared" si="183"/>
        <v>2016</v>
      </c>
    </row>
    <row r="2888" spans="1:18" ht="43.2" x14ac:dyDescent="0.55000000000000004">
      <c r="A2888">
        <v>3468</v>
      </c>
      <c r="B2888" s="3" t="s">
        <v>3467</v>
      </c>
      <c r="C2888" s="3" t="s">
        <v>7578</v>
      </c>
      <c r="D2888" s="6">
        <v>10000</v>
      </c>
      <c r="E2888" s="8">
        <v>12178</v>
      </c>
      <c r="F2888" t="s">
        <v>8218</v>
      </c>
      <c r="G2888" t="s">
        <v>8223</v>
      </c>
      <c r="H2888" t="s">
        <v>8245</v>
      </c>
      <c r="I2888">
        <v>1474426800</v>
      </c>
      <c r="J2888">
        <v>1471976529</v>
      </c>
      <c r="K2888" t="b">
        <v>0</v>
      </c>
      <c r="L2888">
        <v>17</v>
      </c>
      <c r="M2888" t="b">
        <v>1</v>
      </c>
      <c r="N2888" t="s">
        <v>8269</v>
      </c>
      <c r="O2888" s="9">
        <f t="shared" si="180"/>
        <v>42605.765381944439</v>
      </c>
      <c r="P2888" t="str">
        <f t="shared" si="181"/>
        <v>theater</v>
      </c>
      <c r="Q2888" t="str">
        <f t="shared" si="182"/>
        <v>plays</v>
      </c>
      <c r="R2888">
        <f t="shared" si="183"/>
        <v>2016</v>
      </c>
    </row>
    <row r="2889" spans="1:18" ht="43.2" x14ac:dyDescent="0.55000000000000004">
      <c r="A2889">
        <v>3481</v>
      </c>
      <c r="B2889" s="3" t="s">
        <v>3480</v>
      </c>
      <c r="C2889" s="3" t="s">
        <v>7591</v>
      </c>
      <c r="D2889" s="6">
        <v>10000</v>
      </c>
      <c r="E2889" s="8">
        <v>11880</v>
      </c>
      <c r="F2889" t="s">
        <v>8218</v>
      </c>
      <c r="G2889" t="s">
        <v>8225</v>
      </c>
      <c r="H2889" t="s">
        <v>8247</v>
      </c>
      <c r="I2889">
        <v>1420178188</v>
      </c>
      <c r="J2889">
        <v>1418709388</v>
      </c>
      <c r="K2889" t="b">
        <v>0</v>
      </c>
      <c r="L2889">
        <v>95</v>
      </c>
      <c r="M2889" t="b">
        <v>1</v>
      </c>
      <c r="N2889" t="s">
        <v>8269</v>
      </c>
      <c r="O2889" s="9">
        <f t="shared" si="180"/>
        <v>41989.24754629629</v>
      </c>
      <c r="P2889" t="str">
        <f t="shared" si="181"/>
        <v>theater</v>
      </c>
      <c r="Q2889" t="str">
        <f t="shared" si="182"/>
        <v>plays</v>
      </c>
      <c r="R2889">
        <f t="shared" si="183"/>
        <v>2014</v>
      </c>
    </row>
    <row r="2890" spans="1:18" ht="28.8" x14ac:dyDescent="0.55000000000000004">
      <c r="A2890">
        <v>3507</v>
      </c>
      <c r="B2890" s="3" t="s">
        <v>3506</v>
      </c>
      <c r="C2890" s="3" t="s">
        <v>7617</v>
      </c>
      <c r="D2890" s="6">
        <v>10000</v>
      </c>
      <c r="E2890" s="8">
        <v>10440</v>
      </c>
      <c r="F2890" t="s">
        <v>8218</v>
      </c>
      <c r="G2890" t="s">
        <v>8223</v>
      </c>
      <c r="H2890" t="s">
        <v>8245</v>
      </c>
      <c r="I2890">
        <v>1464732537</v>
      </c>
      <c r="J2890">
        <v>1462140537</v>
      </c>
      <c r="K2890" t="b">
        <v>0</v>
      </c>
      <c r="L2890">
        <v>72</v>
      </c>
      <c r="M2890" t="b">
        <v>1</v>
      </c>
      <c r="N2890" t="s">
        <v>8269</v>
      </c>
      <c r="O2890" s="9">
        <f t="shared" ref="O2890:O2953" si="184">(((J2890/60)/60)/24)+DATE(1970,1,1)</f>
        <v>42491.92288194444</v>
      </c>
      <c r="P2890" t="str">
        <f t="shared" ref="P2890:P2953" si="185">LEFT(N2890,SEARCH("/",N2890)-1)</f>
        <v>theater</v>
      </c>
      <c r="Q2890" t="str">
        <f t="shared" ref="Q2890:Q2953" si="186">RIGHT(N2890,LEN(N2890)-SEARCH("/",N2890))</f>
        <v>plays</v>
      </c>
      <c r="R2890">
        <f t="shared" ref="R2890:R2953" si="187">YEAR(O2890)</f>
        <v>2016</v>
      </c>
    </row>
    <row r="2891" spans="1:18" ht="43.2" x14ac:dyDescent="0.55000000000000004">
      <c r="A2891">
        <v>3524</v>
      </c>
      <c r="B2891" s="3" t="s">
        <v>3523</v>
      </c>
      <c r="C2891" s="3" t="s">
        <v>7634</v>
      </c>
      <c r="D2891" s="6">
        <v>10000</v>
      </c>
      <c r="E2891" s="8">
        <v>10156</v>
      </c>
      <c r="F2891" t="s">
        <v>8218</v>
      </c>
      <c r="G2891" t="s">
        <v>8223</v>
      </c>
      <c r="H2891" t="s">
        <v>8245</v>
      </c>
      <c r="I2891">
        <v>1410580800</v>
      </c>
      <c r="J2891">
        <v>1409336373</v>
      </c>
      <c r="K2891" t="b">
        <v>0</v>
      </c>
      <c r="L2891">
        <v>74</v>
      </c>
      <c r="M2891" t="b">
        <v>1</v>
      </c>
      <c r="N2891" t="s">
        <v>8269</v>
      </c>
      <c r="O2891" s="9">
        <f t="shared" si="184"/>
        <v>41880.76357638889</v>
      </c>
      <c r="P2891" t="str">
        <f t="shared" si="185"/>
        <v>theater</v>
      </c>
      <c r="Q2891" t="str">
        <f t="shared" si="186"/>
        <v>plays</v>
      </c>
      <c r="R2891">
        <f t="shared" si="187"/>
        <v>2014</v>
      </c>
    </row>
    <row r="2892" spans="1:18" ht="43.2" x14ac:dyDescent="0.55000000000000004">
      <c r="A2892">
        <v>3575</v>
      </c>
      <c r="B2892" s="3" t="s">
        <v>3574</v>
      </c>
      <c r="C2892" s="3" t="s">
        <v>7685</v>
      </c>
      <c r="D2892" s="6">
        <v>10000</v>
      </c>
      <c r="E2892" s="8">
        <v>10133</v>
      </c>
      <c r="F2892" t="s">
        <v>8218</v>
      </c>
      <c r="G2892" t="s">
        <v>8223</v>
      </c>
      <c r="H2892" t="s">
        <v>8245</v>
      </c>
      <c r="I2892">
        <v>1470887940</v>
      </c>
      <c r="J2892">
        <v>1468176527</v>
      </c>
      <c r="K2892" t="b">
        <v>0</v>
      </c>
      <c r="L2892">
        <v>102</v>
      </c>
      <c r="M2892" t="b">
        <v>1</v>
      </c>
      <c r="N2892" t="s">
        <v>8269</v>
      </c>
      <c r="O2892" s="9">
        <f t="shared" si="184"/>
        <v>42561.783877314811</v>
      </c>
      <c r="P2892" t="str">
        <f t="shared" si="185"/>
        <v>theater</v>
      </c>
      <c r="Q2892" t="str">
        <f t="shared" si="186"/>
        <v>plays</v>
      </c>
      <c r="R2892">
        <f t="shared" si="187"/>
        <v>2016</v>
      </c>
    </row>
    <row r="2893" spans="1:18" ht="43.2" x14ac:dyDescent="0.55000000000000004">
      <c r="A2893">
        <v>3714</v>
      </c>
      <c r="B2893" s="3" t="s">
        <v>3711</v>
      </c>
      <c r="C2893" s="3" t="s">
        <v>7824</v>
      </c>
      <c r="D2893" s="6">
        <v>10000</v>
      </c>
      <c r="E2893" s="8">
        <v>10235</v>
      </c>
      <c r="F2893" t="s">
        <v>8218</v>
      </c>
      <c r="G2893" t="s">
        <v>8223</v>
      </c>
      <c r="H2893" t="s">
        <v>8245</v>
      </c>
      <c r="I2893">
        <v>1432612740</v>
      </c>
      <c r="J2893">
        <v>1429881667</v>
      </c>
      <c r="K2893" t="b">
        <v>0</v>
      </c>
      <c r="L2893">
        <v>97</v>
      </c>
      <c r="M2893" t="b">
        <v>1</v>
      </c>
      <c r="N2893" t="s">
        <v>8269</v>
      </c>
      <c r="O2893" s="9">
        <f t="shared" si="184"/>
        <v>42118.556331018524</v>
      </c>
      <c r="P2893" t="str">
        <f t="shared" si="185"/>
        <v>theater</v>
      </c>
      <c r="Q2893" t="str">
        <f t="shared" si="186"/>
        <v>plays</v>
      </c>
      <c r="R2893">
        <f t="shared" si="187"/>
        <v>2015</v>
      </c>
    </row>
    <row r="2894" spans="1:18" ht="43.2" x14ac:dyDescent="0.55000000000000004">
      <c r="A2894">
        <v>3841</v>
      </c>
      <c r="B2894" s="3" t="s">
        <v>3838</v>
      </c>
      <c r="C2894" s="3" t="s">
        <v>7950</v>
      </c>
      <c r="D2894" s="6">
        <v>10000</v>
      </c>
      <c r="E2894" s="8">
        <v>872</v>
      </c>
      <c r="F2894" t="s">
        <v>8220</v>
      </c>
      <c r="G2894" t="s">
        <v>8223</v>
      </c>
      <c r="H2894" t="s">
        <v>8245</v>
      </c>
      <c r="I2894">
        <v>1405882287</v>
      </c>
      <c r="J2894">
        <v>1400698287</v>
      </c>
      <c r="K2894" t="b">
        <v>1</v>
      </c>
      <c r="L2894">
        <v>34</v>
      </c>
      <c r="M2894" t="b">
        <v>0</v>
      </c>
      <c r="N2894" t="s">
        <v>8269</v>
      </c>
      <c r="O2894" s="9">
        <f t="shared" si="184"/>
        <v>41780.785729166666</v>
      </c>
      <c r="P2894" t="str">
        <f t="shared" si="185"/>
        <v>theater</v>
      </c>
      <c r="Q2894" t="str">
        <f t="shared" si="186"/>
        <v>plays</v>
      </c>
      <c r="R2894">
        <f t="shared" si="187"/>
        <v>2014</v>
      </c>
    </row>
    <row r="2895" spans="1:18" ht="43.2" x14ac:dyDescent="0.55000000000000004">
      <c r="A2895">
        <v>3852</v>
      </c>
      <c r="B2895" s="3" t="s">
        <v>3849</v>
      </c>
      <c r="C2895" s="3" t="s">
        <v>7961</v>
      </c>
      <c r="D2895" s="6">
        <v>10000</v>
      </c>
      <c r="E2895" s="8">
        <v>20</v>
      </c>
      <c r="F2895" t="s">
        <v>8220</v>
      </c>
      <c r="G2895" t="s">
        <v>8223</v>
      </c>
      <c r="H2895" t="s">
        <v>8245</v>
      </c>
      <c r="I2895">
        <v>1427427276</v>
      </c>
      <c r="J2895">
        <v>1425270876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184"/>
        <v>42065.190694444449</v>
      </c>
      <c r="P2895" t="str">
        <f t="shared" si="185"/>
        <v>theater</v>
      </c>
      <c r="Q2895" t="str">
        <f t="shared" si="186"/>
        <v>plays</v>
      </c>
      <c r="R2895">
        <f t="shared" si="187"/>
        <v>2015</v>
      </c>
    </row>
    <row r="2896" spans="1:18" ht="43.2" x14ac:dyDescent="0.55000000000000004">
      <c r="A2896">
        <v>3899</v>
      </c>
      <c r="B2896" s="3" t="s">
        <v>3896</v>
      </c>
      <c r="C2896" s="3" t="s">
        <v>8007</v>
      </c>
      <c r="D2896" s="6">
        <v>10000</v>
      </c>
      <c r="E2896" s="8">
        <v>125</v>
      </c>
      <c r="F2896" t="s">
        <v>8220</v>
      </c>
      <c r="G2896" t="s">
        <v>8223</v>
      </c>
      <c r="H2896" t="s">
        <v>8245</v>
      </c>
      <c r="I2896">
        <v>1407868561</v>
      </c>
      <c r="J2896">
        <v>1406140561</v>
      </c>
      <c r="K2896" t="b">
        <v>0</v>
      </c>
      <c r="L2896">
        <v>2</v>
      </c>
      <c r="M2896" t="b">
        <v>0</v>
      </c>
      <c r="N2896" t="s">
        <v>8269</v>
      </c>
      <c r="O2896" s="9">
        <f t="shared" si="184"/>
        <v>41843.775011574071</v>
      </c>
      <c r="P2896" t="str">
        <f t="shared" si="185"/>
        <v>theater</v>
      </c>
      <c r="Q2896" t="str">
        <f t="shared" si="186"/>
        <v>plays</v>
      </c>
      <c r="R2896">
        <f t="shared" si="187"/>
        <v>2014</v>
      </c>
    </row>
    <row r="2897" spans="1:18" x14ac:dyDescent="0.55000000000000004">
      <c r="A2897">
        <v>3904</v>
      </c>
      <c r="B2897" s="3" t="s">
        <v>3901</v>
      </c>
      <c r="C2897" s="3" t="s">
        <v>8012</v>
      </c>
      <c r="D2897" s="6">
        <v>10000</v>
      </c>
      <c r="E2897" s="8">
        <v>3</v>
      </c>
      <c r="F2897" t="s">
        <v>8220</v>
      </c>
      <c r="G2897" t="s">
        <v>8223</v>
      </c>
      <c r="H2897" t="s">
        <v>8245</v>
      </c>
      <c r="I2897">
        <v>1429074240</v>
      </c>
      <c r="J2897">
        <v>1427866200</v>
      </c>
      <c r="K2897" t="b">
        <v>0</v>
      </c>
      <c r="L2897">
        <v>2</v>
      </c>
      <c r="M2897" t="b">
        <v>0</v>
      </c>
      <c r="N2897" t="s">
        <v>8269</v>
      </c>
      <c r="O2897" s="9">
        <f t="shared" si="184"/>
        <v>42095.229166666672</v>
      </c>
      <c r="P2897" t="str">
        <f t="shared" si="185"/>
        <v>theater</v>
      </c>
      <c r="Q2897" t="str">
        <f t="shared" si="186"/>
        <v>plays</v>
      </c>
      <c r="R2897">
        <f t="shared" si="187"/>
        <v>2015</v>
      </c>
    </row>
    <row r="2898" spans="1:18" ht="43.2" x14ac:dyDescent="0.55000000000000004">
      <c r="A2898">
        <v>3913</v>
      </c>
      <c r="B2898" s="3" t="s">
        <v>3910</v>
      </c>
      <c r="C2898" s="3" t="s">
        <v>8021</v>
      </c>
      <c r="D2898" s="6">
        <v>10000</v>
      </c>
      <c r="E2898" s="8">
        <v>1000</v>
      </c>
      <c r="F2898" t="s">
        <v>8220</v>
      </c>
      <c r="G2898" t="s">
        <v>8223</v>
      </c>
      <c r="H2898" t="s">
        <v>8245</v>
      </c>
      <c r="I2898">
        <v>1448863449</v>
      </c>
      <c r="J2898">
        <v>1446267849</v>
      </c>
      <c r="K2898" t="b">
        <v>0</v>
      </c>
      <c r="L2898">
        <v>7</v>
      </c>
      <c r="M2898" t="b">
        <v>0</v>
      </c>
      <c r="N2898" t="s">
        <v>8269</v>
      </c>
      <c r="O2898" s="9">
        <f t="shared" si="184"/>
        <v>42308.211215277777</v>
      </c>
      <c r="P2898" t="str">
        <f t="shared" si="185"/>
        <v>theater</v>
      </c>
      <c r="Q2898" t="str">
        <f t="shared" si="186"/>
        <v>plays</v>
      </c>
      <c r="R2898">
        <f t="shared" si="187"/>
        <v>2015</v>
      </c>
    </row>
    <row r="2899" spans="1:18" ht="43.2" x14ac:dyDescent="0.55000000000000004">
      <c r="A2899">
        <v>3930</v>
      </c>
      <c r="B2899" s="3" t="s">
        <v>3927</v>
      </c>
      <c r="C2899" s="3" t="s">
        <v>8038</v>
      </c>
      <c r="D2899" s="6">
        <v>10000</v>
      </c>
      <c r="E2899" s="8">
        <v>0</v>
      </c>
      <c r="F2899" t="s">
        <v>8220</v>
      </c>
      <c r="G2899" t="s">
        <v>8225</v>
      </c>
      <c r="H2899" t="s">
        <v>8247</v>
      </c>
      <c r="I2899">
        <v>1459490400</v>
      </c>
      <c r="J2899">
        <v>1457078868</v>
      </c>
      <c r="K2899" t="b">
        <v>0</v>
      </c>
      <c r="L2899">
        <v>0</v>
      </c>
      <c r="M2899" t="b">
        <v>0</v>
      </c>
      <c r="N2899" t="s">
        <v>8269</v>
      </c>
      <c r="O2899" s="9">
        <f t="shared" si="184"/>
        <v>42433.338749999995</v>
      </c>
      <c r="P2899" t="str">
        <f t="shared" si="185"/>
        <v>theater</v>
      </c>
      <c r="Q2899" t="str">
        <f t="shared" si="186"/>
        <v>plays</v>
      </c>
      <c r="R2899">
        <f t="shared" si="187"/>
        <v>2016</v>
      </c>
    </row>
    <row r="2900" spans="1:18" ht="43.2" x14ac:dyDescent="0.55000000000000004">
      <c r="A2900">
        <v>3949</v>
      </c>
      <c r="B2900" s="3" t="s">
        <v>3946</v>
      </c>
      <c r="C2900" s="3" t="s">
        <v>8057</v>
      </c>
      <c r="D2900" s="6">
        <v>10000</v>
      </c>
      <c r="E2900" s="8">
        <v>1577</v>
      </c>
      <c r="F2900" t="s">
        <v>8220</v>
      </c>
      <c r="G2900" t="s">
        <v>8225</v>
      </c>
      <c r="H2900" t="s">
        <v>8247</v>
      </c>
      <c r="I2900">
        <v>1423623221</v>
      </c>
      <c r="J2900">
        <v>1421031221</v>
      </c>
      <c r="K2900" t="b">
        <v>0</v>
      </c>
      <c r="L2900">
        <v>32</v>
      </c>
      <c r="M2900" t="b">
        <v>0</v>
      </c>
      <c r="N2900" t="s">
        <v>8269</v>
      </c>
      <c r="O2900" s="9">
        <f t="shared" si="184"/>
        <v>42016.120613425926</v>
      </c>
      <c r="P2900" t="str">
        <f t="shared" si="185"/>
        <v>theater</v>
      </c>
      <c r="Q2900" t="str">
        <f t="shared" si="186"/>
        <v>plays</v>
      </c>
      <c r="R2900">
        <f t="shared" si="187"/>
        <v>2015</v>
      </c>
    </row>
    <row r="2901" spans="1:18" ht="43.2" x14ac:dyDescent="0.55000000000000004">
      <c r="A2901">
        <v>3963</v>
      </c>
      <c r="B2901" s="3" t="s">
        <v>3960</v>
      </c>
      <c r="C2901" s="3" t="s">
        <v>8070</v>
      </c>
      <c r="D2901" s="6">
        <v>10000</v>
      </c>
      <c r="E2901" s="8">
        <v>0</v>
      </c>
      <c r="F2901" t="s">
        <v>8220</v>
      </c>
      <c r="G2901" t="s">
        <v>8228</v>
      </c>
      <c r="H2901" t="s">
        <v>8250</v>
      </c>
      <c r="I2901">
        <v>1447821717</v>
      </c>
      <c r="J2901">
        <v>1445226117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184"/>
        <v>42296.154131944444</v>
      </c>
      <c r="P2901" t="str">
        <f t="shared" si="185"/>
        <v>theater</v>
      </c>
      <c r="Q2901" t="str">
        <f t="shared" si="186"/>
        <v>plays</v>
      </c>
      <c r="R2901">
        <f t="shared" si="187"/>
        <v>2015</v>
      </c>
    </row>
    <row r="2902" spans="1:18" ht="43.2" x14ac:dyDescent="0.55000000000000004">
      <c r="A2902">
        <v>3992</v>
      </c>
      <c r="B2902" s="3" t="s">
        <v>3988</v>
      </c>
      <c r="C2902" s="3" t="s">
        <v>8098</v>
      </c>
      <c r="D2902" s="6">
        <v>10000</v>
      </c>
      <c r="E2902" s="8">
        <v>541</v>
      </c>
      <c r="F2902" t="s">
        <v>8220</v>
      </c>
      <c r="G2902" t="s">
        <v>8223</v>
      </c>
      <c r="H2902" t="s">
        <v>8245</v>
      </c>
      <c r="I2902">
        <v>1449876859</v>
      </c>
      <c r="J2902">
        <v>1444689259</v>
      </c>
      <c r="K2902" t="b">
        <v>0</v>
      </c>
      <c r="L2902">
        <v>9</v>
      </c>
      <c r="M2902" t="b">
        <v>0</v>
      </c>
      <c r="N2902" t="s">
        <v>8269</v>
      </c>
      <c r="O2902" s="9">
        <f t="shared" si="184"/>
        <v>42289.94049768518</v>
      </c>
      <c r="P2902" t="str">
        <f t="shared" si="185"/>
        <v>theater</v>
      </c>
      <c r="Q2902" t="str">
        <f t="shared" si="186"/>
        <v>plays</v>
      </c>
      <c r="R2902">
        <f t="shared" si="187"/>
        <v>2015</v>
      </c>
    </row>
    <row r="2903" spans="1:18" ht="43.2" x14ac:dyDescent="0.55000000000000004">
      <c r="A2903">
        <v>4017</v>
      </c>
      <c r="B2903" s="3" t="s">
        <v>4013</v>
      </c>
      <c r="C2903" s="3" t="s">
        <v>8122</v>
      </c>
      <c r="D2903" s="6">
        <v>10000</v>
      </c>
      <c r="E2903" s="8">
        <v>105</v>
      </c>
      <c r="F2903" t="s">
        <v>8220</v>
      </c>
      <c r="G2903" t="s">
        <v>8223</v>
      </c>
      <c r="H2903" t="s">
        <v>8245</v>
      </c>
      <c r="I2903">
        <v>1409846874</v>
      </c>
      <c r="J2903">
        <v>1407254874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184"/>
        <v>41856.672152777777</v>
      </c>
      <c r="P2903" t="str">
        <f t="shared" si="185"/>
        <v>theater</v>
      </c>
      <c r="Q2903" t="str">
        <f t="shared" si="186"/>
        <v>plays</v>
      </c>
      <c r="R2903">
        <f t="shared" si="187"/>
        <v>2014</v>
      </c>
    </row>
    <row r="2904" spans="1:18" ht="28.8" x14ac:dyDescent="0.55000000000000004">
      <c r="A2904">
        <v>4035</v>
      </c>
      <c r="B2904" s="3" t="s">
        <v>4031</v>
      </c>
      <c r="C2904" s="3" t="s">
        <v>8140</v>
      </c>
      <c r="D2904" s="6">
        <v>10000</v>
      </c>
      <c r="E2904" s="8">
        <v>3685</v>
      </c>
      <c r="F2904" t="s">
        <v>8220</v>
      </c>
      <c r="G2904" t="s">
        <v>8223</v>
      </c>
      <c r="H2904" t="s">
        <v>8245</v>
      </c>
      <c r="I2904">
        <v>1413925887</v>
      </c>
      <c r="J2904">
        <v>1411333887</v>
      </c>
      <c r="K2904" t="b">
        <v>0</v>
      </c>
      <c r="L2904">
        <v>25</v>
      </c>
      <c r="M2904" t="b">
        <v>0</v>
      </c>
      <c r="N2904" t="s">
        <v>8269</v>
      </c>
      <c r="O2904" s="9">
        <f t="shared" si="184"/>
        <v>41903.882951388885</v>
      </c>
      <c r="P2904" t="str">
        <f t="shared" si="185"/>
        <v>theater</v>
      </c>
      <c r="Q2904" t="str">
        <f t="shared" si="186"/>
        <v>plays</v>
      </c>
      <c r="R2904">
        <f t="shared" si="187"/>
        <v>2014</v>
      </c>
    </row>
    <row r="2905" spans="1:18" ht="43.2" x14ac:dyDescent="0.55000000000000004">
      <c r="A2905">
        <v>4042</v>
      </c>
      <c r="B2905" s="3" t="s">
        <v>4038</v>
      </c>
      <c r="C2905" s="3" t="s">
        <v>8146</v>
      </c>
      <c r="D2905" s="6">
        <v>10000</v>
      </c>
      <c r="E2905" s="8">
        <v>21</v>
      </c>
      <c r="F2905" t="s">
        <v>8220</v>
      </c>
      <c r="G2905" t="s">
        <v>8223</v>
      </c>
      <c r="H2905" t="s">
        <v>8245</v>
      </c>
      <c r="I2905">
        <v>1421781360</v>
      </c>
      <c r="J2905">
        <v>1419213664</v>
      </c>
      <c r="K2905" t="b">
        <v>0</v>
      </c>
      <c r="L2905">
        <v>3</v>
      </c>
      <c r="M2905" t="b">
        <v>0</v>
      </c>
      <c r="N2905" t="s">
        <v>8269</v>
      </c>
      <c r="O2905" s="9">
        <f t="shared" si="184"/>
        <v>41995.084074074075</v>
      </c>
      <c r="P2905" t="str">
        <f t="shared" si="185"/>
        <v>theater</v>
      </c>
      <c r="Q2905" t="str">
        <f t="shared" si="186"/>
        <v>plays</v>
      </c>
      <c r="R2905">
        <f t="shared" si="187"/>
        <v>2014</v>
      </c>
    </row>
    <row r="2906" spans="1:18" ht="43.2" x14ac:dyDescent="0.55000000000000004">
      <c r="A2906">
        <v>4059</v>
      </c>
      <c r="B2906" s="3" t="s">
        <v>4055</v>
      </c>
      <c r="C2906" s="3" t="s">
        <v>8163</v>
      </c>
      <c r="D2906" s="6">
        <v>10000</v>
      </c>
      <c r="E2906" s="8">
        <v>250</v>
      </c>
      <c r="F2906" t="s">
        <v>8220</v>
      </c>
      <c r="G2906" t="s">
        <v>8228</v>
      </c>
      <c r="H2906" t="s">
        <v>8250</v>
      </c>
      <c r="I2906">
        <v>1410836400</v>
      </c>
      <c r="J2906">
        <v>1408116152</v>
      </c>
      <c r="K2906" t="b">
        <v>0</v>
      </c>
      <c r="L2906">
        <v>7</v>
      </c>
      <c r="M2906" t="b">
        <v>0</v>
      </c>
      <c r="N2906" t="s">
        <v>8269</v>
      </c>
      <c r="O2906" s="9">
        <f t="shared" si="184"/>
        <v>41866.640648148146</v>
      </c>
      <c r="P2906" t="str">
        <f t="shared" si="185"/>
        <v>theater</v>
      </c>
      <c r="Q2906" t="str">
        <f t="shared" si="186"/>
        <v>plays</v>
      </c>
      <c r="R2906">
        <f t="shared" si="187"/>
        <v>2014</v>
      </c>
    </row>
    <row r="2907" spans="1:18" ht="43.2" x14ac:dyDescent="0.55000000000000004">
      <c r="A2907">
        <v>4060</v>
      </c>
      <c r="B2907" s="3" t="s">
        <v>4056</v>
      </c>
      <c r="C2907" s="3" t="s">
        <v>8164</v>
      </c>
      <c r="D2907" s="6">
        <v>10000</v>
      </c>
      <c r="E2907" s="8">
        <v>285</v>
      </c>
      <c r="F2907" t="s">
        <v>8220</v>
      </c>
      <c r="G2907" t="s">
        <v>8228</v>
      </c>
      <c r="H2907" t="s">
        <v>8250</v>
      </c>
      <c r="I2907">
        <v>1403539200</v>
      </c>
      <c r="J2907">
        <v>1400604056</v>
      </c>
      <c r="K2907" t="b">
        <v>0</v>
      </c>
      <c r="L2907">
        <v>5</v>
      </c>
      <c r="M2907" t="b">
        <v>0</v>
      </c>
      <c r="N2907" t="s">
        <v>8269</v>
      </c>
      <c r="O2907" s="9">
        <f t="shared" si="184"/>
        <v>41779.695092592592</v>
      </c>
      <c r="P2907" t="str">
        <f t="shared" si="185"/>
        <v>theater</v>
      </c>
      <c r="Q2907" t="str">
        <f t="shared" si="186"/>
        <v>plays</v>
      </c>
      <c r="R2907">
        <f t="shared" si="187"/>
        <v>2014</v>
      </c>
    </row>
    <row r="2908" spans="1:18" ht="43.2" x14ac:dyDescent="0.55000000000000004">
      <c r="A2908">
        <v>4097</v>
      </c>
      <c r="B2908" s="3" t="s">
        <v>4093</v>
      </c>
      <c r="C2908" s="3" t="s">
        <v>8200</v>
      </c>
      <c r="D2908" s="6">
        <v>10000</v>
      </c>
      <c r="E2908" s="8">
        <v>0</v>
      </c>
      <c r="F2908" t="s">
        <v>8220</v>
      </c>
      <c r="G2908" t="s">
        <v>8224</v>
      </c>
      <c r="H2908" t="s">
        <v>8246</v>
      </c>
      <c r="I2908">
        <v>1454284500</v>
      </c>
      <c r="J2908">
        <v>1449431237</v>
      </c>
      <c r="K2908" t="b">
        <v>0</v>
      </c>
      <c r="L2908">
        <v>0</v>
      </c>
      <c r="M2908" t="b">
        <v>0</v>
      </c>
      <c r="N2908" t="s">
        <v>8269</v>
      </c>
      <c r="O2908" s="9">
        <f t="shared" si="184"/>
        <v>42344.824502314819</v>
      </c>
      <c r="P2908" t="str">
        <f t="shared" si="185"/>
        <v>theater</v>
      </c>
      <c r="Q2908" t="str">
        <f t="shared" si="186"/>
        <v>plays</v>
      </c>
      <c r="R2908">
        <f t="shared" si="187"/>
        <v>2015</v>
      </c>
    </row>
    <row r="2909" spans="1:18" ht="43.2" x14ac:dyDescent="0.55000000000000004">
      <c r="A2909">
        <v>3844</v>
      </c>
      <c r="B2909" s="3" t="s">
        <v>3841</v>
      </c>
      <c r="C2909" s="3" t="s">
        <v>7953</v>
      </c>
      <c r="D2909" s="6">
        <v>9800</v>
      </c>
      <c r="E2909" s="8">
        <v>4066</v>
      </c>
      <c r="F2909" t="s">
        <v>8220</v>
      </c>
      <c r="G2909" t="s">
        <v>8223</v>
      </c>
      <c r="H2909" t="s">
        <v>8245</v>
      </c>
      <c r="I2909">
        <v>1401778740</v>
      </c>
      <c r="J2909">
        <v>1399474134</v>
      </c>
      <c r="K2909" t="b">
        <v>1</v>
      </c>
      <c r="L2909">
        <v>50</v>
      </c>
      <c r="M2909" t="b">
        <v>0</v>
      </c>
      <c r="N2909" t="s">
        <v>8269</v>
      </c>
      <c r="O2909" s="9">
        <f t="shared" si="184"/>
        <v>41766.617291666669</v>
      </c>
      <c r="P2909" t="str">
        <f t="shared" si="185"/>
        <v>theater</v>
      </c>
      <c r="Q2909" t="str">
        <f t="shared" si="186"/>
        <v>plays</v>
      </c>
      <c r="R2909">
        <f t="shared" si="187"/>
        <v>2014</v>
      </c>
    </row>
    <row r="2910" spans="1:18" ht="57.6" x14ac:dyDescent="0.55000000000000004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184"/>
        <v>42499.731701388882</v>
      </c>
      <c r="P2910" t="str">
        <f t="shared" si="185"/>
        <v>theater</v>
      </c>
      <c r="Q2910" t="str">
        <f t="shared" si="186"/>
        <v>plays</v>
      </c>
      <c r="R2910">
        <f t="shared" si="187"/>
        <v>2016</v>
      </c>
    </row>
    <row r="2911" spans="1:18" x14ac:dyDescent="0.55000000000000004">
      <c r="A2911">
        <v>4087</v>
      </c>
      <c r="B2911" s="3" t="s">
        <v>4083</v>
      </c>
      <c r="C2911" s="3" t="s">
        <v>8190</v>
      </c>
      <c r="D2911" s="6">
        <v>9600</v>
      </c>
      <c r="E2911" s="8">
        <v>0</v>
      </c>
      <c r="F2911" t="s">
        <v>8220</v>
      </c>
      <c r="G2911" t="s">
        <v>8223</v>
      </c>
      <c r="H2911" t="s">
        <v>8245</v>
      </c>
      <c r="I2911">
        <v>1468777786</v>
      </c>
      <c r="J2911">
        <v>1466185786</v>
      </c>
      <c r="K2911" t="b">
        <v>0</v>
      </c>
      <c r="L2911">
        <v>0</v>
      </c>
      <c r="M2911" t="b">
        <v>0</v>
      </c>
      <c r="N2911" t="s">
        <v>8269</v>
      </c>
      <c r="O2911" s="9">
        <f t="shared" si="184"/>
        <v>42538.742893518516</v>
      </c>
      <c r="P2911" t="str">
        <f t="shared" si="185"/>
        <v>theater</v>
      </c>
      <c r="Q2911" t="str">
        <f t="shared" si="186"/>
        <v>plays</v>
      </c>
      <c r="R2911">
        <f t="shared" si="187"/>
        <v>2016</v>
      </c>
    </row>
    <row r="2912" spans="1:18" ht="43.2" x14ac:dyDescent="0.55000000000000004">
      <c r="A2912">
        <v>2828</v>
      </c>
      <c r="B2912" s="3" t="s">
        <v>2828</v>
      </c>
      <c r="C2912" s="3" t="s">
        <v>6938</v>
      </c>
      <c r="D2912" s="6">
        <v>9500</v>
      </c>
      <c r="E2912" s="8">
        <v>9536</v>
      </c>
      <c r="F2912" t="s">
        <v>8218</v>
      </c>
      <c r="G2912" t="s">
        <v>8224</v>
      </c>
      <c r="H2912" t="s">
        <v>8246</v>
      </c>
      <c r="I2912">
        <v>1443826800</v>
      </c>
      <c r="J2912">
        <v>1441606869</v>
      </c>
      <c r="K2912" t="b">
        <v>0</v>
      </c>
      <c r="L2912">
        <v>97</v>
      </c>
      <c r="M2912" t="b">
        <v>1</v>
      </c>
      <c r="N2912" t="s">
        <v>8269</v>
      </c>
      <c r="O2912" s="9">
        <f t="shared" si="184"/>
        <v>42254.264687499999</v>
      </c>
      <c r="P2912" t="str">
        <f t="shared" si="185"/>
        <v>theater</v>
      </c>
      <c r="Q2912" t="str">
        <f t="shared" si="186"/>
        <v>plays</v>
      </c>
      <c r="R2912">
        <f t="shared" si="187"/>
        <v>2015</v>
      </c>
    </row>
    <row r="2913" spans="1:18" ht="43.2" x14ac:dyDescent="0.55000000000000004">
      <c r="A2913">
        <v>2853</v>
      </c>
      <c r="B2913" s="3" t="s">
        <v>2853</v>
      </c>
      <c r="C2913" s="3" t="s">
        <v>6963</v>
      </c>
      <c r="D2913" s="6">
        <v>9500</v>
      </c>
      <c r="E2913" s="8">
        <v>0</v>
      </c>
      <c r="F2913" t="s">
        <v>8220</v>
      </c>
      <c r="G2913" t="s">
        <v>8228</v>
      </c>
      <c r="H2913" t="s">
        <v>8250</v>
      </c>
      <c r="I2913">
        <v>1410669297</v>
      </c>
      <c r="J2913">
        <v>1405485297</v>
      </c>
      <c r="K2913" t="b">
        <v>0</v>
      </c>
      <c r="L2913">
        <v>0</v>
      </c>
      <c r="M2913" t="b">
        <v>0</v>
      </c>
      <c r="N2913" t="s">
        <v>8269</v>
      </c>
      <c r="O2913" s="9">
        <f t="shared" si="184"/>
        <v>41836.190937499996</v>
      </c>
      <c r="P2913" t="str">
        <f t="shared" si="185"/>
        <v>theater</v>
      </c>
      <c r="Q2913" t="str">
        <f t="shared" si="186"/>
        <v>plays</v>
      </c>
      <c r="R2913">
        <f t="shared" si="187"/>
        <v>2014</v>
      </c>
    </row>
    <row r="2914" spans="1:18" ht="43.2" x14ac:dyDescent="0.55000000000000004">
      <c r="A2914">
        <v>3209</v>
      </c>
      <c r="B2914" s="3" t="s">
        <v>3209</v>
      </c>
      <c r="C2914" s="3" t="s">
        <v>7319</v>
      </c>
      <c r="D2914" s="6">
        <v>9500</v>
      </c>
      <c r="E2914" s="8">
        <v>11335.7</v>
      </c>
      <c r="F2914" t="s">
        <v>8218</v>
      </c>
      <c r="G2914" t="s">
        <v>8223</v>
      </c>
      <c r="H2914" t="s">
        <v>8245</v>
      </c>
      <c r="I2914">
        <v>1403305200</v>
      </c>
      <c r="J2914">
        <v>1400512658</v>
      </c>
      <c r="K2914" t="b">
        <v>1</v>
      </c>
      <c r="L2914">
        <v>226</v>
      </c>
      <c r="M2914" t="b">
        <v>1</v>
      </c>
      <c r="N2914" t="s">
        <v>8269</v>
      </c>
      <c r="O2914" s="9">
        <f t="shared" si="184"/>
        <v>41778.637245370373</v>
      </c>
      <c r="P2914" t="str">
        <f t="shared" si="185"/>
        <v>theater</v>
      </c>
      <c r="Q2914" t="str">
        <f t="shared" si="186"/>
        <v>plays</v>
      </c>
      <c r="R2914">
        <f t="shared" si="187"/>
        <v>2014</v>
      </c>
    </row>
    <row r="2915" spans="1:18" ht="43.2" x14ac:dyDescent="0.55000000000000004">
      <c r="A2915">
        <v>3433</v>
      </c>
      <c r="B2915" s="3" t="s">
        <v>3432</v>
      </c>
      <c r="C2915" s="3" t="s">
        <v>7543</v>
      </c>
      <c r="D2915" s="6">
        <v>9500</v>
      </c>
      <c r="E2915" s="8">
        <v>9525</v>
      </c>
      <c r="F2915" t="s">
        <v>8218</v>
      </c>
      <c r="G2915" t="s">
        <v>8223</v>
      </c>
      <c r="H2915" t="s">
        <v>8245</v>
      </c>
      <c r="I2915">
        <v>1402974000</v>
      </c>
      <c r="J2915">
        <v>1400290255</v>
      </c>
      <c r="K2915" t="b">
        <v>0</v>
      </c>
      <c r="L2915">
        <v>71</v>
      </c>
      <c r="M2915" t="b">
        <v>1</v>
      </c>
      <c r="N2915" t="s">
        <v>8269</v>
      </c>
      <c r="O2915" s="9">
        <f t="shared" si="184"/>
        <v>41776.063136574077</v>
      </c>
      <c r="P2915" t="str">
        <f t="shared" si="185"/>
        <v>theater</v>
      </c>
      <c r="Q2915" t="str">
        <f t="shared" si="186"/>
        <v>plays</v>
      </c>
      <c r="R2915">
        <f t="shared" si="187"/>
        <v>2014</v>
      </c>
    </row>
    <row r="2916" spans="1:18" ht="43.2" x14ac:dyDescent="0.55000000000000004">
      <c r="A2916">
        <v>4063</v>
      </c>
      <c r="B2916" s="3" t="s">
        <v>4059</v>
      </c>
      <c r="C2916" s="3" t="s">
        <v>8167</v>
      </c>
      <c r="D2916" s="6">
        <v>9500</v>
      </c>
      <c r="E2916" s="8">
        <v>135</v>
      </c>
      <c r="F2916" t="s">
        <v>8220</v>
      </c>
      <c r="G2916" t="s">
        <v>8224</v>
      </c>
      <c r="H2916" t="s">
        <v>8246</v>
      </c>
      <c r="I2916">
        <v>1403886084</v>
      </c>
      <c r="J2916">
        <v>1401294084</v>
      </c>
      <c r="K2916" t="b">
        <v>0</v>
      </c>
      <c r="L2916">
        <v>9</v>
      </c>
      <c r="M2916" t="b">
        <v>0</v>
      </c>
      <c r="N2916" t="s">
        <v>8269</v>
      </c>
      <c r="O2916" s="9">
        <f t="shared" si="184"/>
        <v>41787.681527777779</v>
      </c>
      <c r="P2916" t="str">
        <f t="shared" si="185"/>
        <v>theater</v>
      </c>
      <c r="Q2916" t="str">
        <f t="shared" si="186"/>
        <v>plays</v>
      </c>
      <c r="R2916">
        <f t="shared" si="187"/>
        <v>2014</v>
      </c>
    </row>
    <row r="2917" spans="1:18" ht="28.8" x14ac:dyDescent="0.55000000000000004">
      <c r="A2917">
        <v>3360</v>
      </c>
      <c r="B2917" s="3" t="s">
        <v>3359</v>
      </c>
      <c r="C2917" s="3" t="s">
        <v>7470</v>
      </c>
      <c r="D2917" s="6">
        <v>9000</v>
      </c>
      <c r="E2917" s="8">
        <v>9124</v>
      </c>
      <c r="F2917" t="s">
        <v>8218</v>
      </c>
      <c r="G2917" t="s">
        <v>8243</v>
      </c>
      <c r="H2917" t="s">
        <v>8257</v>
      </c>
      <c r="I2917">
        <v>1481731140</v>
      </c>
      <c r="J2917">
        <v>1479866343</v>
      </c>
      <c r="K2917" t="b">
        <v>0</v>
      </c>
      <c r="L2917">
        <v>72</v>
      </c>
      <c r="M2917" t="b">
        <v>1</v>
      </c>
      <c r="N2917" t="s">
        <v>8269</v>
      </c>
      <c r="O2917" s="9">
        <f t="shared" si="184"/>
        <v>42697.082673611112</v>
      </c>
      <c r="P2917" t="str">
        <f t="shared" si="185"/>
        <v>theater</v>
      </c>
      <c r="Q2917" t="str">
        <f t="shared" si="186"/>
        <v>plays</v>
      </c>
      <c r="R2917">
        <f t="shared" si="187"/>
        <v>2016</v>
      </c>
    </row>
    <row r="2918" spans="1:18" ht="43.2" x14ac:dyDescent="0.55000000000000004">
      <c r="A2918">
        <v>4014</v>
      </c>
      <c r="B2918" s="3" t="s">
        <v>4010</v>
      </c>
      <c r="C2918" s="3" t="s">
        <v>8119</v>
      </c>
      <c r="D2918" s="6">
        <v>9000</v>
      </c>
      <c r="E2918" s="8">
        <v>0</v>
      </c>
      <c r="F2918" t="s">
        <v>8220</v>
      </c>
      <c r="G2918" t="s">
        <v>8223</v>
      </c>
      <c r="H2918" t="s">
        <v>8245</v>
      </c>
      <c r="I2918">
        <v>1457157269</v>
      </c>
      <c r="J2918">
        <v>1455861269</v>
      </c>
      <c r="K2918" t="b">
        <v>0</v>
      </c>
      <c r="L2918">
        <v>0</v>
      </c>
      <c r="M2918" t="b">
        <v>0</v>
      </c>
      <c r="N2918" t="s">
        <v>8269</v>
      </c>
      <c r="O2918" s="9">
        <f t="shared" si="184"/>
        <v>42419.246168981481</v>
      </c>
      <c r="P2918" t="str">
        <f t="shared" si="185"/>
        <v>theater</v>
      </c>
      <c r="Q2918" t="str">
        <f t="shared" si="186"/>
        <v>plays</v>
      </c>
      <c r="R2918">
        <f t="shared" si="187"/>
        <v>2016</v>
      </c>
    </row>
    <row r="2919" spans="1:18" ht="43.2" x14ac:dyDescent="0.55000000000000004">
      <c r="A2919">
        <v>4054</v>
      </c>
      <c r="B2919" s="3" t="s">
        <v>4050</v>
      </c>
      <c r="C2919" s="3" t="s">
        <v>8158</v>
      </c>
      <c r="D2919" s="6">
        <v>8880</v>
      </c>
      <c r="E2919" s="8">
        <v>0</v>
      </c>
      <c r="F2919" t="s">
        <v>8220</v>
      </c>
      <c r="G2919" t="s">
        <v>8223</v>
      </c>
      <c r="H2919" t="s">
        <v>8245</v>
      </c>
      <c r="I2919">
        <v>1475294400</v>
      </c>
      <c r="J2919">
        <v>1472674285</v>
      </c>
      <c r="K2919" t="b">
        <v>0</v>
      </c>
      <c r="L2919">
        <v>0</v>
      </c>
      <c r="M2919" t="b">
        <v>0</v>
      </c>
      <c r="N2919" t="s">
        <v>8269</v>
      </c>
      <c r="O2919" s="9">
        <f t="shared" si="184"/>
        <v>42613.841261574074</v>
      </c>
      <c r="P2919" t="str">
        <f t="shared" si="185"/>
        <v>theater</v>
      </c>
      <c r="Q2919" t="str">
        <f t="shared" si="186"/>
        <v>plays</v>
      </c>
      <c r="R2919">
        <f t="shared" si="187"/>
        <v>2016</v>
      </c>
    </row>
    <row r="2920" spans="1:18" ht="57.6" x14ac:dyDescent="0.55000000000000004">
      <c r="A2920">
        <v>3241</v>
      </c>
      <c r="B2920" s="3" t="s">
        <v>3241</v>
      </c>
      <c r="C2920" s="3" t="s">
        <v>7351</v>
      </c>
      <c r="D2920" s="6">
        <v>8500</v>
      </c>
      <c r="E2920" s="8">
        <v>9801</v>
      </c>
      <c r="F2920" t="s">
        <v>8218</v>
      </c>
      <c r="G2920" t="s">
        <v>8223</v>
      </c>
      <c r="H2920" t="s">
        <v>8245</v>
      </c>
      <c r="I2920">
        <v>1413269940</v>
      </c>
      <c r="J2920">
        <v>1410421670</v>
      </c>
      <c r="K2920" t="b">
        <v>1</v>
      </c>
      <c r="L2920">
        <v>167</v>
      </c>
      <c r="M2920" t="b">
        <v>1</v>
      </c>
      <c r="N2920" t="s">
        <v>8269</v>
      </c>
      <c r="O2920" s="9">
        <f t="shared" si="184"/>
        <v>41893.324884259258</v>
      </c>
      <c r="P2920" t="str">
        <f t="shared" si="185"/>
        <v>theater</v>
      </c>
      <c r="Q2920" t="str">
        <f t="shared" si="186"/>
        <v>plays</v>
      </c>
      <c r="R2920">
        <f t="shared" si="187"/>
        <v>2014</v>
      </c>
    </row>
    <row r="2921" spans="1:18" x14ac:dyDescent="0.55000000000000004">
      <c r="A2921">
        <v>3746</v>
      </c>
      <c r="B2921" s="3" t="s">
        <v>3743</v>
      </c>
      <c r="C2921" s="3" t="s">
        <v>7856</v>
      </c>
      <c r="D2921" s="6">
        <v>8500</v>
      </c>
      <c r="E2921" s="8">
        <v>202</v>
      </c>
      <c r="F2921" t="s">
        <v>8220</v>
      </c>
      <c r="G2921" t="s">
        <v>8223</v>
      </c>
      <c r="H2921" t="s">
        <v>8245</v>
      </c>
      <c r="I2921">
        <v>1475918439</v>
      </c>
      <c r="J2921">
        <v>1473326439</v>
      </c>
      <c r="K2921" t="b">
        <v>0</v>
      </c>
      <c r="L2921">
        <v>1</v>
      </c>
      <c r="M2921" t="b">
        <v>0</v>
      </c>
      <c r="N2921" t="s">
        <v>8269</v>
      </c>
      <c r="O2921" s="9">
        <f t="shared" si="184"/>
        <v>42621.389340277776</v>
      </c>
      <c r="P2921" t="str">
        <f t="shared" si="185"/>
        <v>theater</v>
      </c>
      <c r="Q2921" t="str">
        <f t="shared" si="186"/>
        <v>plays</v>
      </c>
      <c r="R2921">
        <f t="shared" si="187"/>
        <v>2016</v>
      </c>
    </row>
    <row r="2922" spans="1:18" x14ac:dyDescent="0.55000000000000004">
      <c r="A2922">
        <v>3302</v>
      </c>
      <c r="B2922" s="3" t="s">
        <v>3302</v>
      </c>
      <c r="C2922" s="3" t="s">
        <v>7412</v>
      </c>
      <c r="D2922" s="6">
        <v>8400</v>
      </c>
      <c r="E2922" s="8">
        <v>8685</v>
      </c>
      <c r="F2922" t="s">
        <v>8218</v>
      </c>
      <c r="G2922" t="s">
        <v>8226</v>
      </c>
      <c r="H2922" t="s">
        <v>8248</v>
      </c>
      <c r="I2922">
        <v>1481099176</v>
      </c>
      <c r="J2922">
        <v>1478507176</v>
      </c>
      <c r="K2922" t="b">
        <v>0</v>
      </c>
      <c r="L2922">
        <v>50</v>
      </c>
      <c r="M2922" t="b">
        <v>1</v>
      </c>
      <c r="N2922" t="s">
        <v>8269</v>
      </c>
      <c r="O2922" s="9">
        <f t="shared" si="184"/>
        <v>42681.35157407407</v>
      </c>
      <c r="P2922" t="str">
        <f t="shared" si="185"/>
        <v>theater</v>
      </c>
      <c r="Q2922" t="str">
        <f t="shared" si="186"/>
        <v>plays</v>
      </c>
      <c r="R2922">
        <f t="shared" si="187"/>
        <v>2016</v>
      </c>
    </row>
    <row r="2923" spans="1:18" ht="28.8" hidden="1" x14ac:dyDescent="0.55000000000000004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184"/>
        <v>41877.886620370373</v>
      </c>
      <c r="P2923" t="str">
        <f t="shared" si="185"/>
        <v>theater</v>
      </c>
      <c r="Q2923" t="str">
        <f t="shared" si="186"/>
        <v>musical</v>
      </c>
      <c r="R2923">
        <f t="shared" si="187"/>
        <v>2014</v>
      </c>
    </row>
    <row r="2924" spans="1:18" ht="43.2" hidden="1" x14ac:dyDescent="0.55000000000000004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184"/>
        <v>42097.874155092592</v>
      </c>
      <c r="P2924" t="str">
        <f t="shared" si="185"/>
        <v>theater</v>
      </c>
      <c r="Q2924" t="str">
        <f t="shared" si="186"/>
        <v>musical</v>
      </c>
      <c r="R2924">
        <f t="shared" si="187"/>
        <v>2015</v>
      </c>
    </row>
    <row r="2925" spans="1:18" ht="43.2" hidden="1" x14ac:dyDescent="0.55000000000000004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184"/>
        <v>42013.15253472222</v>
      </c>
      <c r="P2925" t="str">
        <f t="shared" si="185"/>
        <v>theater</v>
      </c>
      <c r="Q2925" t="str">
        <f t="shared" si="186"/>
        <v>musical</v>
      </c>
      <c r="R2925">
        <f t="shared" si="187"/>
        <v>2015</v>
      </c>
    </row>
    <row r="2926" spans="1:18" ht="43.2" hidden="1" x14ac:dyDescent="0.55000000000000004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184"/>
        <v>42103.556828703702</v>
      </c>
      <c r="P2926" t="str">
        <f t="shared" si="185"/>
        <v>theater</v>
      </c>
      <c r="Q2926" t="str">
        <f t="shared" si="186"/>
        <v>musical</v>
      </c>
      <c r="R2926">
        <f t="shared" si="187"/>
        <v>2015</v>
      </c>
    </row>
    <row r="2927" spans="1:18" ht="43.2" hidden="1" x14ac:dyDescent="0.55000000000000004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184"/>
        <v>41863.584120370368</v>
      </c>
      <c r="P2927" t="str">
        <f t="shared" si="185"/>
        <v>theater</v>
      </c>
      <c r="Q2927" t="str">
        <f t="shared" si="186"/>
        <v>musical</v>
      </c>
      <c r="R2927">
        <f t="shared" si="187"/>
        <v>2014</v>
      </c>
    </row>
    <row r="2928" spans="1:18" ht="43.2" hidden="1" x14ac:dyDescent="0.55000000000000004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184"/>
        <v>42044.765960648147</v>
      </c>
      <c r="P2928" t="str">
        <f t="shared" si="185"/>
        <v>theater</v>
      </c>
      <c r="Q2928" t="str">
        <f t="shared" si="186"/>
        <v>musical</v>
      </c>
      <c r="R2928">
        <f t="shared" si="187"/>
        <v>2015</v>
      </c>
    </row>
    <row r="2929" spans="1:18" ht="43.2" hidden="1" x14ac:dyDescent="0.55000000000000004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184"/>
        <v>41806.669317129628</v>
      </c>
      <c r="P2929" t="str">
        <f t="shared" si="185"/>
        <v>theater</v>
      </c>
      <c r="Q2929" t="str">
        <f t="shared" si="186"/>
        <v>musical</v>
      </c>
      <c r="R2929">
        <f t="shared" si="187"/>
        <v>2014</v>
      </c>
    </row>
    <row r="2930" spans="1:18" ht="28.8" hidden="1" x14ac:dyDescent="0.55000000000000004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184"/>
        <v>42403.998217592598</v>
      </c>
      <c r="P2930" t="str">
        <f t="shared" si="185"/>
        <v>theater</v>
      </c>
      <c r="Q2930" t="str">
        <f t="shared" si="186"/>
        <v>musical</v>
      </c>
      <c r="R2930">
        <f t="shared" si="187"/>
        <v>2016</v>
      </c>
    </row>
    <row r="2931" spans="1:18" ht="43.2" hidden="1" x14ac:dyDescent="0.55000000000000004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184"/>
        <v>41754.564328703702</v>
      </c>
      <c r="P2931" t="str">
        <f t="shared" si="185"/>
        <v>theater</v>
      </c>
      <c r="Q2931" t="str">
        <f t="shared" si="186"/>
        <v>musical</v>
      </c>
      <c r="R2931">
        <f t="shared" si="187"/>
        <v>2014</v>
      </c>
    </row>
    <row r="2932" spans="1:18" ht="43.2" hidden="1" x14ac:dyDescent="0.55000000000000004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184"/>
        <v>42101.584074074075</v>
      </c>
      <c r="P2932" t="str">
        <f t="shared" si="185"/>
        <v>theater</v>
      </c>
      <c r="Q2932" t="str">
        <f t="shared" si="186"/>
        <v>musical</v>
      </c>
      <c r="R2932">
        <f t="shared" si="187"/>
        <v>2015</v>
      </c>
    </row>
    <row r="2933" spans="1:18" ht="43.2" hidden="1" x14ac:dyDescent="0.55000000000000004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184"/>
        <v>41872.291238425925</v>
      </c>
      <c r="P2933" t="str">
        <f t="shared" si="185"/>
        <v>theater</v>
      </c>
      <c r="Q2933" t="str">
        <f t="shared" si="186"/>
        <v>musical</v>
      </c>
      <c r="R2933">
        <f t="shared" si="187"/>
        <v>2014</v>
      </c>
    </row>
    <row r="2934" spans="1:18" ht="43.2" hidden="1" x14ac:dyDescent="0.55000000000000004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184"/>
        <v>42025.164780092593</v>
      </c>
      <c r="P2934" t="str">
        <f t="shared" si="185"/>
        <v>theater</v>
      </c>
      <c r="Q2934" t="str">
        <f t="shared" si="186"/>
        <v>musical</v>
      </c>
      <c r="R2934">
        <f t="shared" si="187"/>
        <v>2015</v>
      </c>
    </row>
    <row r="2935" spans="1:18" ht="43.2" hidden="1" x14ac:dyDescent="0.55000000000000004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184"/>
        <v>42495.956631944442</v>
      </c>
      <c r="P2935" t="str">
        <f t="shared" si="185"/>
        <v>theater</v>
      </c>
      <c r="Q2935" t="str">
        <f t="shared" si="186"/>
        <v>musical</v>
      </c>
      <c r="R2935">
        <f t="shared" si="187"/>
        <v>2016</v>
      </c>
    </row>
    <row r="2936" spans="1:18" ht="43.2" hidden="1" x14ac:dyDescent="0.55000000000000004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184"/>
        <v>41775.636157407411</v>
      </c>
      <c r="P2936" t="str">
        <f t="shared" si="185"/>
        <v>theater</v>
      </c>
      <c r="Q2936" t="str">
        <f t="shared" si="186"/>
        <v>musical</v>
      </c>
      <c r="R2936">
        <f t="shared" si="187"/>
        <v>2014</v>
      </c>
    </row>
    <row r="2937" spans="1:18" ht="43.2" hidden="1" x14ac:dyDescent="0.55000000000000004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184"/>
        <v>42553.583425925928</v>
      </c>
      <c r="P2937" t="str">
        <f t="shared" si="185"/>
        <v>theater</v>
      </c>
      <c r="Q2937" t="str">
        <f t="shared" si="186"/>
        <v>musical</v>
      </c>
      <c r="R2937">
        <f t="shared" si="187"/>
        <v>2016</v>
      </c>
    </row>
    <row r="2938" spans="1:18" ht="43.2" hidden="1" x14ac:dyDescent="0.55000000000000004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184"/>
        <v>41912.650729166664</v>
      </c>
      <c r="P2938" t="str">
        <f t="shared" si="185"/>
        <v>theater</v>
      </c>
      <c r="Q2938" t="str">
        <f t="shared" si="186"/>
        <v>musical</v>
      </c>
      <c r="R2938">
        <f t="shared" si="187"/>
        <v>2014</v>
      </c>
    </row>
    <row r="2939" spans="1:18" ht="28.8" hidden="1" x14ac:dyDescent="0.55000000000000004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184"/>
        <v>41803.457326388889</v>
      </c>
      <c r="P2939" t="str">
        <f t="shared" si="185"/>
        <v>theater</v>
      </c>
      <c r="Q2939" t="str">
        <f t="shared" si="186"/>
        <v>musical</v>
      </c>
      <c r="R2939">
        <f t="shared" si="187"/>
        <v>2014</v>
      </c>
    </row>
    <row r="2940" spans="1:18" ht="43.2" hidden="1" x14ac:dyDescent="0.55000000000000004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184"/>
        <v>42004.703865740739</v>
      </c>
      <c r="P2940" t="str">
        <f t="shared" si="185"/>
        <v>theater</v>
      </c>
      <c r="Q2940" t="str">
        <f t="shared" si="186"/>
        <v>musical</v>
      </c>
      <c r="R2940">
        <f t="shared" si="187"/>
        <v>2014</v>
      </c>
    </row>
    <row r="2941" spans="1:18" ht="43.2" hidden="1" x14ac:dyDescent="0.55000000000000004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184"/>
        <v>41845.809166666666</v>
      </c>
      <c r="P2941" t="str">
        <f t="shared" si="185"/>
        <v>theater</v>
      </c>
      <c r="Q2941" t="str">
        <f t="shared" si="186"/>
        <v>musical</v>
      </c>
      <c r="R2941">
        <f t="shared" si="187"/>
        <v>2014</v>
      </c>
    </row>
    <row r="2942" spans="1:18" ht="43.2" hidden="1" x14ac:dyDescent="0.55000000000000004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184"/>
        <v>41982.773356481484</v>
      </c>
      <c r="P2942" t="str">
        <f t="shared" si="185"/>
        <v>theater</v>
      </c>
      <c r="Q2942" t="str">
        <f t="shared" si="186"/>
        <v>musical</v>
      </c>
      <c r="R2942">
        <f t="shared" si="187"/>
        <v>2014</v>
      </c>
    </row>
    <row r="2943" spans="1:18" ht="43.2" hidden="1" x14ac:dyDescent="0.55000000000000004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184"/>
        <v>42034.960127314815</v>
      </c>
      <c r="P2943" t="str">
        <f t="shared" si="185"/>
        <v>theater</v>
      </c>
      <c r="Q2943" t="str">
        <f t="shared" si="186"/>
        <v>spaces</v>
      </c>
      <c r="R2943">
        <f t="shared" si="187"/>
        <v>2015</v>
      </c>
    </row>
    <row r="2944" spans="1:18" ht="43.2" hidden="1" x14ac:dyDescent="0.55000000000000004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184"/>
        <v>42334.803923611107</v>
      </c>
      <c r="P2944" t="str">
        <f t="shared" si="185"/>
        <v>theater</v>
      </c>
      <c r="Q2944" t="str">
        <f t="shared" si="186"/>
        <v>spaces</v>
      </c>
      <c r="R2944">
        <f t="shared" si="187"/>
        <v>2015</v>
      </c>
    </row>
    <row r="2945" spans="1:18" ht="43.2" hidden="1" x14ac:dyDescent="0.55000000000000004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184"/>
        <v>42077.129398148143</v>
      </c>
      <c r="P2945" t="str">
        <f t="shared" si="185"/>
        <v>theater</v>
      </c>
      <c r="Q2945" t="str">
        <f t="shared" si="186"/>
        <v>spaces</v>
      </c>
      <c r="R2945">
        <f t="shared" si="187"/>
        <v>2015</v>
      </c>
    </row>
    <row r="2946" spans="1:18" ht="43.2" hidden="1" x14ac:dyDescent="0.55000000000000004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si="184"/>
        <v>42132.9143287037</v>
      </c>
      <c r="P2946" t="str">
        <f t="shared" si="185"/>
        <v>theater</v>
      </c>
      <c r="Q2946" t="str">
        <f t="shared" si="186"/>
        <v>spaces</v>
      </c>
      <c r="R2946">
        <f t="shared" si="187"/>
        <v>2015</v>
      </c>
    </row>
    <row r="2947" spans="1:18" ht="43.2" hidden="1" x14ac:dyDescent="0.55000000000000004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si="184"/>
        <v>42118.139583333337</v>
      </c>
      <c r="P2947" t="str">
        <f t="shared" si="185"/>
        <v>theater</v>
      </c>
      <c r="Q2947" t="str">
        <f t="shared" si="186"/>
        <v>spaces</v>
      </c>
      <c r="R2947">
        <f t="shared" si="187"/>
        <v>2015</v>
      </c>
    </row>
    <row r="2948" spans="1:18" ht="43.2" hidden="1" x14ac:dyDescent="0.55000000000000004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184"/>
        <v>42567.531157407408</v>
      </c>
      <c r="P2948" t="str">
        <f t="shared" si="185"/>
        <v>theater</v>
      </c>
      <c r="Q2948" t="str">
        <f t="shared" si="186"/>
        <v>spaces</v>
      </c>
      <c r="R2948">
        <f t="shared" si="187"/>
        <v>2016</v>
      </c>
    </row>
    <row r="2949" spans="1:18" ht="43.2" hidden="1" x14ac:dyDescent="0.55000000000000004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184"/>
        <v>42649.562118055561</v>
      </c>
      <c r="P2949" t="str">
        <f t="shared" si="185"/>
        <v>theater</v>
      </c>
      <c r="Q2949" t="str">
        <f t="shared" si="186"/>
        <v>spaces</v>
      </c>
      <c r="R2949">
        <f t="shared" si="187"/>
        <v>2016</v>
      </c>
    </row>
    <row r="2950" spans="1:18" ht="43.2" hidden="1" x14ac:dyDescent="0.55000000000000004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184"/>
        <v>42097.649224537032</v>
      </c>
      <c r="P2950" t="str">
        <f t="shared" si="185"/>
        <v>theater</v>
      </c>
      <c r="Q2950" t="str">
        <f t="shared" si="186"/>
        <v>spaces</v>
      </c>
      <c r="R2950">
        <f t="shared" si="187"/>
        <v>2015</v>
      </c>
    </row>
    <row r="2951" spans="1:18" ht="43.2" hidden="1" x14ac:dyDescent="0.55000000000000004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184"/>
        <v>42297.823113425926</v>
      </c>
      <c r="P2951" t="str">
        <f t="shared" si="185"/>
        <v>theater</v>
      </c>
      <c r="Q2951" t="str">
        <f t="shared" si="186"/>
        <v>spaces</v>
      </c>
      <c r="R2951">
        <f t="shared" si="187"/>
        <v>2015</v>
      </c>
    </row>
    <row r="2952" spans="1:18" ht="43.2" hidden="1" x14ac:dyDescent="0.55000000000000004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184"/>
        <v>42362.36518518519</v>
      </c>
      <c r="P2952" t="str">
        <f t="shared" si="185"/>
        <v>theater</v>
      </c>
      <c r="Q2952" t="str">
        <f t="shared" si="186"/>
        <v>spaces</v>
      </c>
      <c r="R2952">
        <f t="shared" si="187"/>
        <v>2015</v>
      </c>
    </row>
    <row r="2953" spans="1:18" ht="57.6" hidden="1" x14ac:dyDescent="0.55000000000000004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184"/>
        <v>41872.802928240737</v>
      </c>
      <c r="P2953" t="str">
        <f t="shared" si="185"/>
        <v>theater</v>
      </c>
      <c r="Q2953" t="str">
        <f t="shared" si="186"/>
        <v>spaces</v>
      </c>
      <c r="R2953">
        <f t="shared" si="187"/>
        <v>2014</v>
      </c>
    </row>
    <row r="2954" spans="1:18" ht="43.2" hidden="1" x14ac:dyDescent="0.55000000000000004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ref="O2954:O3017" si="188">(((J2954/60)/60)/24)+DATE(1970,1,1)</f>
        <v>42628.690266203703</v>
      </c>
      <c r="P2954" t="str">
        <f t="shared" ref="P2954:P3017" si="189">LEFT(N2954,SEARCH("/",N2954)-1)</f>
        <v>theater</v>
      </c>
      <c r="Q2954" t="str">
        <f t="shared" ref="Q2954:Q3017" si="190">RIGHT(N2954,LEN(N2954)-SEARCH("/",N2954))</f>
        <v>spaces</v>
      </c>
      <c r="R2954">
        <f t="shared" ref="R2954:R3017" si="191">YEAR(O2954)</f>
        <v>2016</v>
      </c>
    </row>
    <row r="2955" spans="1:18" ht="43.2" hidden="1" x14ac:dyDescent="0.55000000000000004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188"/>
        <v>42255.791909722218</v>
      </c>
      <c r="P2955" t="str">
        <f t="shared" si="189"/>
        <v>theater</v>
      </c>
      <c r="Q2955" t="str">
        <f t="shared" si="190"/>
        <v>spaces</v>
      </c>
      <c r="R2955">
        <f t="shared" si="191"/>
        <v>2015</v>
      </c>
    </row>
    <row r="2956" spans="1:18" ht="43.2" hidden="1" x14ac:dyDescent="0.55000000000000004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188"/>
        <v>42790.583368055552</v>
      </c>
      <c r="P2956" t="str">
        <f t="shared" si="189"/>
        <v>theater</v>
      </c>
      <c r="Q2956" t="str">
        <f t="shared" si="190"/>
        <v>spaces</v>
      </c>
      <c r="R2956">
        <f t="shared" si="191"/>
        <v>2017</v>
      </c>
    </row>
    <row r="2957" spans="1:18" ht="28.8" hidden="1" x14ac:dyDescent="0.55000000000000004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188"/>
        <v>42141.741307870368</v>
      </c>
      <c r="P2957" t="str">
        <f t="shared" si="189"/>
        <v>theater</v>
      </c>
      <c r="Q2957" t="str">
        <f t="shared" si="190"/>
        <v>spaces</v>
      </c>
      <c r="R2957">
        <f t="shared" si="191"/>
        <v>2015</v>
      </c>
    </row>
    <row r="2958" spans="1:18" ht="43.2" hidden="1" x14ac:dyDescent="0.55000000000000004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188"/>
        <v>42464.958912037036</v>
      </c>
      <c r="P2958" t="str">
        <f t="shared" si="189"/>
        <v>theater</v>
      </c>
      <c r="Q2958" t="str">
        <f t="shared" si="190"/>
        <v>spaces</v>
      </c>
      <c r="R2958">
        <f t="shared" si="191"/>
        <v>2016</v>
      </c>
    </row>
    <row r="2959" spans="1:18" ht="43.2" hidden="1" x14ac:dyDescent="0.55000000000000004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188"/>
        <v>42031.011249999996</v>
      </c>
      <c r="P2959" t="str">
        <f t="shared" si="189"/>
        <v>theater</v>
      </c>
      <c r="Q2959" t="str">
        <f t="shared" si="190"/>
        <v>spaces</v>
      </c>
      <c r="R2959">
        <f t="shared" si="191"/>
        <v>2015</v>
      </c>
    </row>
    <row r="2960" spans="1:18" ht="43.2" hidden="1" x14ac:dyDescent="0.55000000000000004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188"/>
        <v>42438.779131944444</v>
      </c>
      <c r="P2960" t="str">
        <f t="shared" si="189"/>
        <v>theater</v>
      </c>
      <c r="Q2960" t="str">
        <f t="shared" si="190"/>
        <v>spaces</v>
      </c>
      <c r="R2960">
        <f t="shared" si="191"/>
        <v>2016</v>
      </c>
    </row>
    <row r="2961" spans="1:18" ht="43.2" hidden="1" x14ac:dyDescent="0.55000000000000004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188"/>
        <v>42498.008391203708</v>
      </c>
      <c r="P2961" t="str">
        <f t="shared" si="189"/>
        <v>theater</v>
      </c>
      <c r="Q2961" t="str">
        <f t="shared" si="190"/>
        <v>spaces</v>
      </c>
      <c r="R2961">
        <f t="shared" si="191"/>
        <v>2016</v>
      </c>
    </row>
    <row r="2962" spans="1:18" ht="43.2" hidden="1" x14ac:dyDescent="0.55000000000000004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188"/>
        <v>41863.757210648146</v>
      </c>
      <c r="P2962" t="str">
        <f t="shared" si="189"/>
        <v>theater</v>
      </c>
      <c r="Q2962" t="str">
        <f t="shared" si="190"/>
        <v>spaces</v>
      </c>
      <c r="R2962">
        <f t="shared" si="191"/>
        <v>2014</v>
      </c>
    </row>
    <row r="2963" spans="1:18" ht="43.2" x14ac:dyDescent="0.55000000000000004">
      <c r="A2963">
        <v>2797</v>
      </c>
      <c r="B2963" s="3" t="s">
        <v>2797</v>
      </c>
      <c r="C2963" s="3" t="s">
        <v>6907</v>
      </c>
      <c r="D2963" s="6">
        <v>8000</v>
      </c>
      <c r="E2963" s="8">
        <v>8211.61</v>
      </c>
      <c r="F2963" t="s">
        <v>8218</v>
      </c>
      <c r="G2963" t="s">
        <v>8224</v>
      </c>
      <c r="H2963" t="s">
        <v>8246</v>
      </c>
      <c r="I2963">
        <v>1404858840</v>
      </c>
      <c r="J2963">
        <v>1402266840</v>
      </c>
      <c r="K2963" t="b">
        <v>0</v>
      </c>
      <c r="L2963">
        <v>94</v>
      </c>
      <c r="M2963" t="b">
        <v>1</v>
      </c>
      <c r="N2963" t="s">
        <v>8269</v>
      </c>
      <c r="O2963" s="9">
        <f t="shared" si="188"/>
        <v>41798.94027777778</v>
      </c>
      <c r="P2963" t="str">
        <f t="shared" si="189"/>
        <v>theater</v>
      </c>
      <c r="Q2963" t="str">
        <f t="shared" si="190"/>
        <v>plays</v>
      </c>
      <c r="R2963">
        <f t="shared" si="191"/>
        <v>2014</v>
      </c>
    </row>
    <row r="2964" spans="1:18" ht="43.2" x14ac:dyDescent="0.55000000000000004">
      <c r="A2964">
        <v>2846</v>
      </c>
      <c r="B2964" s="3" t="s">
        <v>2846</v>
      </c>
      <c r="C2964" s="3" t="s">
        <v>6956</v>
      </c>
      <c r="D2964" s="6">
        <v>8000</v>
      </c>
      <c r="E2964" s="8">
        <v>0</v>
      </c>
      <c r="F2964" t="s">
        <v>8220</v>
      </c>
      <c r="G2964" t="s">
        <v>8223</v>
      </c>
      <c r="H2964" t="s">
        <v>8245</v>
      </c>
      <c r="I2964">
        <v>1432917394</v>
      </c>
      <c r="J2964">
        <v>1429029394</v>
      </c>
      <c r="K2964" t="b">
        <v>0</v>
      </c>
      <c r="L2964">
        <v>0</v>
      </c>
      <c r="M2964" t="b">
        <v>0</v>
      </c>
      <c r="N2964" t="s">
        <v>8269</v>
      </c>
      <c r="O2964" s="9">
        <f t="shared" si="188"/>
        <v>42108.692060185189</v>
      </c>
      <c r="P2964" t="str">
        <f t="shared" si="189"/>
        <v>theater</v>
      </c>
      <c r="Q2964" t="str">
        <f t="shared" si="190"/>
        <v>plays</v>
      </c>
      <c r="R2964">
        <f t="shared" si="191"/>
        <v>2015</v>
      </c>
    </row>
    <row r="2965" spans="1:18" ht="43.2" x14ac:dyDescent="0.55000000000000004">
      <c r="A2965">
        <v>2850</v>
      </c>
      <c r="B2965" s="3" t="s">
        <v>2850</v>
      </c>
      <c r="C2965" s="3" t="s">
        <v>6960</v>
      </c>
      <c r="D2965" s="6">
        <v>8000</v>
      </c>
      <c r="E2965" s="8">
        <v>311</v>
      </c>
      <c r="F2965" t="s">
        <v>8220</v>
      </c>
      <c r="G2965" t="s">
        <v>8223</v>
      </c>
      <c r="H2965" t="s">
        <v>8245</v>
      </c>
      <c r="I2965">
        <v>1409962211</v>
      </c>
      <c r="J2965">
        <v>1407370211</v>
      </c>
      <c r="K2965" t="b">
        <v>0</v>
      </c>
      <c r="L2965">
        <v>13</v>
      </c>
      <c r="M2965" t="b">
        <v>0</v>
      </c>
      <c r="N2965" t="s">
        <v>8269</v>
      </c>
      <c r="O2965" s="9">
        <f t="shared" si="188"/>
        <v>41858.007071759261</v>
      </c>
      <c r="P2965" t="str">
        <f t="shared" si="189"/>
        <v>theater</v>
      </c>
      <c r="Q2965" t="str">
        <f t="shared" si="190"/>
        <v>plays</v>
      </c>
      <c r="R2965">
        <f t="shared" si="191"/>
        <v>2014</v>
      </c>
    </row>
    <row r="2966" spans="1:18" ht="43.2" x14ac:dyDescent="0.55000000000000004">
      <c r="A2966">
        <v>2975</v>
      </c>
      <c r="B2966" s="3" t="s">
        <v>2975</v>
      </c>
      <c r="C2966" s="3" t="s">
        <v>7085</v>
      </c>
      <c r="D2966" s="6">
        <v>8000</v>
      </c>
      <c r="E2966" s="8">
        <v>8010</v>
      </c>
      <c r="F2966" t="s">
        <v>8218</v>
      </c>
      <c r="G2966" t="s">
        <v>8223</v>
      </c>
      <c r="H2966" t="s">
        <v>8245</v>
      </c>
      <c r="I2966">
        <v>1417057200</v>
      </c>
      <c r="J2966">
        <v>1414599886</v>
      </c>
      <c r="K2966" t="b">
        <v>0</v>
      </c>
      <c r="L2966">
        <v>113</v>
      </c>
      <c r="M2966" t="b">
        <v>1</v>
      </c>
      <c r="N2966" t="s">
        <v>8269</v>
      </c>
      <c r="O2966" s="9">
        <f t="shared" si="188"/>
        <v>41941.683865740742</v>
      </c>
      <c r="P2966" t="str">
        <f t="shared" si="189"/>
        <v>theater</v>
      </c>
      <c r="Q2966" t="str">
        <f t="shared" si="190"/>
        <v>plays</v>
      </c>
      <c r="R2966">
        <f t="shared" si="191"/>
        <v>2014</v>
      </c>
    </row>
    <row r="2967" spans="1:18" ht="28.8" x14ac:dyDescent="0.55000000000000004">
      <c r="A2967">
        <v>3169</v>
      </c>
      <c r="B2967" s="3" t="s">
        <v>3169</v>
      </c>
      <c r="C2967" s="3" t="s">
        <v>7279</v>
      </c>
      <c r="D2967" s="6">
        <v>8000</v>
      </c>
      <c r="E2967" s="8">
        <v>8241</v>
      </c>
      <c r="F2967" t="s">
        <v>8218</v>
      </c>
      <c r="G2967" t="s">
        <v>8223</v>
      </c>
      <c r="H2967" t="s">
        <v>8245</v>
      </c>
      <c r="I2967">
        <v>1386910740</v>
      </c>
      <c r="J2967">
        <v>1384364561</v>
      </c>
      <c r="K2967" t="b">
        <v>1</v>
      </c>
      <c r="L2967">
        <v>82</v>
      </c>
      <c r="M2967" t="b">
        <v>1</v>
      </c>
      <c r="N2967" t="s">
        <v>8269</v>
      </c>
      <c r="O2967" s="9">
        <f t="shared" si="188"/>
        <v>41591.737974537034</v>
      </c>
      <c r="P2967" t="str">
        <f t="shared" si="189"/>
        <v>theater</v>
      </c>
      <c r="Q2967" t="str">
        <f t="shared" si="190"/>
        <v>plays</v>
      </c>
      <c r="R2967">
        <f t="shared" si="191"/>
        <v>2013</v>
      </c>
    </row>
    <row r="2968" spans="1:18" ht="43.2" x14ac:dyDescent="0.55000000000000004">
      <c r="A2968">
        <v>3243</v>
      </c>
      <c r="B2968" s="3" t="s">
        <v>3243</v>
      </c>
      <c r="C2968" s="3" t="s">
        <v>7353</v>
      </c>
      <c r="D2968" s="6">
        <v>8000</v>
      </c>
      <c r="E2968" s="8">
        <v>8227</v>
      </c>
      <c r="F2968" t="s">
        <v>8218</v>
      </c>
      <c r="G2968" t="s">
        <v>8223</v>
      </c>
      <c r="H2968" t="s">
        <v>8245</v>
      </c>
      <c r="I2968">
        <v>1444348800</v>
      </c>
      <c r="J2968">
        <v>1442283562</v>
      </c>
      <c r="K2968" t="b">
        <v>1</v>
      </c>
      <c r="L2968">
        <v>71</v>
      </c>
      <c r="M2968" t="b">
        <v>1</v>
      </c>
      <c r="N2968" t="s">
        <v>8269</v>
      </c>
      <c r="O2968" s="9">
        <f t="shared" si="188"/>
        <v>42262.096782407403</v>
      </c>
      <c r="P2968" t="str">
        <f t="shared" si="189"/>
        <v>theater</v>
      </c>
      <c r="Q2968" t="str">
        <f t="shared" si="190"/>
        <v>plays</v>
      </c>
      <c r="R2968">
        <f t="shared" si="191"/>
        <v>2015</v>
      </c>
    </row>
    <row r="2969" spans="1:18" ht="43.2" x14ac:dyDescent="0.55000000000000004">
      <c r="A2969">
        <v>3269</v>
      </c>
      <c r="B2969" s="3" t="s">
        <v>3269</v>
      </c>
      <c r="C2969" s="3" t="s">
        <v>7379</v>
      </c>
      <c r="D2969" s="6">
        <v>8000</v>
      </c>
      <c r="E2969" s="8">
        <v>8120</v>
      </c>
      <c r="F2969" t="s">
        <v>8218</v>
      </c>
      <c r="G2969" t="s">
        <v>8224</v>
      </c>
      <c r="H2969" t="s">
        <v>8246</v>
      </c>
      <c r="I2969">
        <v>1434452400</v>
      </c>
      <c r="J2969">
        <v>1431509397</v>
      </c>
      <c r="K2969" t="b">
        <v>1</v>
      </c>
      <c r="L2969">
        <v>70</v>
      </c>
      <c r="M2969" t="b">
        <v>1</v>
      </c>
      <c r="N2969" t="s">
        <v>8269</v>
      </c>
      <c r="O2969" s="9">
        <f t="shared" si="188"/>
        <v>42137.395798611105</v>
      </c>
      <c r="P2969" t="str">
        <f t="shared" si="189"/>
        <v>theater</v>
      </c>
      <c r="Q2969" t="str">
        <f t="shared" si="190"/>
        <v>plays</v>
      </c>
      <c r="R2969">
        <f t="shared" si="191"/>
        <v>2015</v>
      </c>
    </row>
    <row r="2970" spans="1:18" ht="43.2" x14ac:dyDescent="0.55000000000000004">
      <c r="A2970">
        <v>3326</v>
      </c>
      <c r="B2970" s="3" t="s">
        <v>3326</v>
      </c>
      <c r="C2970" s="3" t="s">
        <v>7436</v>
      </c>
      <c r="D2970" s="6">
        <v>8000</v>
      </c>
      <c r="E2970" s="8">
        <v>8110</v>
      </c>
      <c r="F2970" t="s">
        <v>8218</v>
      </c>
      <c r="G2970" t="s">
        <v>8223</v>
      </c>
      <c r="H2970" t="s">
        <v>8245</v>
      </c>
      <c r="I2970">
        <v>1425830905</v>
      </c>
      <c r="J2970">
        <v>1423242505</v>
      </c>
      <c r="K2970" t="b">
        <v>0</v>
      </c>
      <c r="L2970">
        <v>57</v>
      </c>
      <c r="M2970" t="b">
        <v>1</v>
      </c>
      <c r="N2970" t="s">
        <v>8269</v>
      </c>
      <c r="O2970" s="9">
        <f t="shared" si="188"/>
        <v>42041.714178240742</v>
      </c>
      <c r="P2970" t="str">
        <f t="shared" si="189"/>
        <v>theater</v>
      </c>
      <c r="Q2970" t="str">
        <f t="shared" si="190"/>
        <v>plays</v>
      </c>
      <c r="R2970">
        <f t="shared" si="191"/>
        <v>2015</v>
      </c>
    </row>
    <row r="2971" spans="1:18" ht="28.8" x14ac:dyDescent="0.55000000000000004">
      <c r="A2971">
        <v>3339</v>
      </c>
      <c r="B2971" s="3" t="s">
        <v>3339</v>
      </c>
      <c r="C2971" s="3" t="s">
        <v>7449</v>
      </c>
      <c r="D2971" s="6">
        <v>8000</v>
      </c>
      <c r="E2971" s="8">
        <v>8348</v>
      </c>
      <c r="F2971" t="s">
        <v>8218</v>
      </c>
      <c r="G2971" t="s">
        <v>8223</v>
      </c>
      <c r="H2971" t="s">
        <v>8245</v>
      </c>
      <c r="I2971">
        <v>1469721518</v>
      </c>
      <c r="J2971">
        <v>1467129518</v>
      </c>
      <c r="K2971" t="b">
        <v>0</v>
      </c>
      <c r="L2971">
        <v>47</v>
      </c>
      <c r="M2971" t="b">
        <v>1</v>
      </c>
      <c r="N2971" t="s">
        <v>8269</v>
      </c>
      <c r="O2971" s="9">
        <f t="shared" si="188"/>
        <v>42549.665717592594</v>
      </c>
      <c r="P2971" t="str">
        <f t="shared" si="189"/>
        <v>theater</v>
      </c>
      <c r="Q2971" t="str">
        <f t="shared" si="190"/>
        <v>plays</v>
      </c>
      <c r="R2971">
        <f t="shared" si="191"/>
        <v>2016</v>
      </c>
    </row>
    <row r="2972" spans="1:18" ht="43.2" x14ac:dyDescent="0.55000000000000004">
      <c r="A2972">
        <v>3376</v>
      </c>
      <c r="B2972" s="3" t="s">
        <v>3375</v>
      </c>
      <c r="C2972" s="3" t="s">
        <v>7486</v>
      </c>
      <c r="D2972" s="6">
        <v>8000</v>
      </c>
      <c r="E2972" s="8">
        <v>8001</v>
      </c>
      <c r="F2972" t="s">
        <v>8218</v>
      </c>
      <c r="G2972" t="s">
        <v>8223</v>
      </c>
      <c r="H2972" t="s">
        <v>8245</v>
      </c>
      <c r="I2972">
        <v>1429976994</v>
      </c>
      <c r="J2972">
        <v>1424796594</v>
      </c>
      <c r="K2972" t="b">
        <v>0</v>
      </c>
      <c r="L2972">
        <v>19</v>
      </c>
      <c r="M2972" t="b">
        <v>1</v>
      </c>
      <c r="N2972" t="s">
        <v>8269</v>
      </c>
      <c r="O2972" s="9">
        <f t="shared" si="188"/>
        <v>42059.701319444444</v>
      </c>
      <c r="P2972" t="str">
        <f t="shared" si="189"/>
        <v>theater</v>
      </c>
      <c r="Q2972" t="str">
        <f t="shared" si="190"/>
        <v>plays</v>
      </c>
      <c r="R2972">
        <f t="shared" si="191"/>
        <v>2015</v>
      </c>
    </row>
    <row r="2973" spans="1:18" ht="43.2" x14ac:dyDescent="0.55000000000000004">
      <c r="A2973">
        <v>3377</v>
      </c>
      <c r="B2973" s="3" t="s">
        <v>3376</v>
      </c>
      <c r="C2973" s="3" t="s">
        <v>7487</v>
      </c>
      <c r="D2973" s="6">
        <v>8000</v>
      </c>
      <c r="E2973" s="8">
        <v>8084</v>
      </c>
      <c r="F2973" t="s">
        <v>8218</v>
      </c>
      <c r="G2973" t="s">
        <v>8224</v>
      </c>
      <c r="H2973" t="s">
        <v>8246</v>
      </c>
      <c r="I2973">
        <v>1426870560</v>
      </c>
      <c r="J2973">
        <v>1424280899</v>
      </c>
      <c r="K2973" t="b">
        <v>0</v>
      </c>
      <c r="L2973">
        <v>77</v>
      </c>
      <c r="M2973" t="b">
        <v>1</v>
      </c>
      <c r="N2973" t="s">
        <v>8269</v>
      </c>
      <c r="O2973" s="9">
        <f t="shared" si="188"/>
        <v>42053.732627314821</v>
      </c>
      <c r="P2973" t="str">
        <f t="shared" si="189"/>
        <v>theater</v>
      </c>
      <c r="Q2973" t="str">
        <f t="shared" si="190"/>
        <v>plays</v>
      </c>
      <c r="R2973">
        <f t="shared" si="191"/>
        <v>2015</v>
      </c>
    </row>
    <row r="2974" spans="1:18" ht="43.2" x14ac:dyDescent="0.55000000000000004">
      <c r="A2974">
        <v>3662</v>
      </c>
      <c r="B2974" s="3" t="s">
        <v>3659</v>
      </c>
      <c r="C2974" s="3" t="s">
        <v>7772</v>
      </c>
      <c r="D2974" s="6">
        <v>8000</v>
      </c>
      <c r="E2974" s="8">
        <v>8114</v>
      </c>
      <c r="F2974" t="s">
        <v>8218</v>
      </c>
      <c r="G2974" t="s">
        <v>8228</v>
      </c>
      <c r="H2974" t="s">
        <v>8250</v>
      </c>
      <c r="I2974">
        <v>1427775414</v>
      </c>
      <c r="J2974">
        <v>1425187014</v>
      </c>
      <c r="K2974" t="b">
        <v>0</v>
      </c>
      <c r="L2974">
        <v>40</v>
      </c>
      <c r="M2974" t="b">
        <v>1</v>
      </c>
      <c r="N2974" t="s">
        <v>8269</v>
      </c>
      <c r="O2974" s="9">
        <f t="shared" si="188"/>
        <v>42064.220069444447</v>
      </c>
      <c r="P2974" t="str">
        <f t="shared" si="189"/>
        <v>theater</v>
      </c>
      <c r="Q2974" t="str">
        <f t="shared" si="190"/>
        <v>plays</v>
      </c>
      <c r="R2974">
        <f t="shared" si="191"/>
        <v>2015</v>
      </c>
    </row>
    <row r="2975" spans="1:18" ht="43.2" x14ac:dyDescent="0.55000000000000004">
      <c r="A2975">
        <v>3889</v>
      </c>
      <c r="B2975" s="3" t="s">
        <v>3886</v>
      </c>
      <c r="C2975" s="3" t="s">
        <v>7997</v>
      </c>
      <c r="D2975" s="6">
        <v>8000</v>
      </c>
      <c r="E2975" s="8">
        <v>118</v>
      </c>
      <c r="F2975" t="s">
        <v>8220</v>
      </c>
      <c r="G2975" t="s">
        <v>8223</v>
      </c>
      <c r="H2975" t="s">
        <v>8245</v>
      </c>
      <c r="I2975">
        <v>1420413960</v>
      </c>
      <c r="J2975">
        <v>1417651630</v>
      </c>
      <c r="K2975" t="b">
        <v>0</v>
      </c>
      <c r="L2975">
        <v>9</v>
      </c>
      <c r="M2975" t="b">
        <v>0</v>
      </c>
      <c r="N2975" t="s">
        <v>8269</v>
      </c>
      <c r="O2975" s="9">
        <f t="shared" si="188"/>
        <v>41977.004976851851</v>
      </c>
      <c r="P2975" t="str">
        <f t="shared" si="189"/>
        <v>theater</v>
      </c>
      <c r="Q2975" t="str">
        <f t="shared" si="190"/>
        <v>plays</v>
      </c>
      <c r="R2975">
        <f t="shared" si="191"/>
        <v>2014</v>
      </c>
    </row>
    <row r="2976" spans="1:18" ht="43.2" x14ac:dyDescent="0.55000000000000004">
      <c r="A2976">
        <v>3911</v>
      </c>
      <c r="B2976" s="3" t="s">
        <v>3908</v>
      </c>
      <c r="C2976" s="3" t="s">
        <v>8019</v>
      </c>
      <c r="D2976" s="6">
        <v>8000</v>
      </c>
      <c r="E2976" s="8">
        <v>2993</v>
      </c>
      <c r="F2976" t="s">
        <v>8220</v>
      </c>
      <c r="G2976" t="s">
        <v>8223</v>
      </c>
      <c r="H2976" t="s">
        <v>8245</v>
      </c>
      <c r="I2976">
        <v>1417033777</v>
      </c>
      <c r="J2976">
        <v>1414438177</v>
      </c>
      <c r="K2976" t="b">
        <v>0</v>
      </c>
      <c r="L2976">
        <v>36</v>
      </c>
      <c r="M2976" t="b">
        <v>0</v>
      </c>
      <c r="N2976" t="s">
        <v>8269</v>
      </c>
      <c r="O2976" s="9">
        <f t="shared" si="188"/>
        <v>41939.8122337963</v>
      </c>
      <c r="P2976" t="str">
        <f t="shared" si="189"/>
        <v>theater</v>
      </c>
      <c r="Q2976" t="str">
        <f t="shared" si="190"/>
        <v>plays</v>
      </c>
      <c r="R2976">
        <f t="shared" si="191"/>
        <v>2014</v>
      </c>
    </row>
    <row r="2977" spans="1:18" ht="43.2" x14ac:dyDescent="0.55000000000000004">
      <c r="A2977">
        <v>3931</v>
      </c>
      <c r="B2977" s="3" t="s">
        <v>3928</v>
      </c>
      <c r="C2977" s="3" t="s">
        <v>8039</v>
      </c>
      <c r="D2977" s="6">
        <v>8000</v>
      </c>
      <c r="E2977" s="8">
        <v>0</v>
      </c>
      <c r="F2977" t="s">
        <v>8220</v>
      </c>
      <c r="G2977" t="s">
        <v>8223</v>
      </c>
      <c r="H2977" t="s">
        <v>8245</v>
      </c>
      <c r="I2977">
        <v>1441510707</v>
      </c>
      <c r="J2977">
        <v>1439350707</v>
      </c>
      <c r="K2977" t="b">
        <v>0</v>
      </c>
      <c r="L2977">
        <v>0</v>
      </c>
      <c r="M2977" t="b">
        <v>0</v>
      </c>
      <c r="N2977" t="s">
        <v>8269</v>
      </c>
      <c r="O2977" s="9">
        <f t="shared" si="188"/>
        <v>42228.151701388888</v>
      </c>
      <c r="P2977" t="str">
        <f t="shared" si="189"/>
        <v>theater</v>
      </c>
      <c r="Q2977" t="str">
        <f t="shared" si="190"/>
        <v>plays</v>
      </c>
      <c r="R2977">
        <f t="shared" si="191"/>
        <v>2015</v>
      </c>
    </row>
    <row r="2978" spans="1:18" x14ac:dyDescent="0.55000000000000004">
      <c r="A2978">
        <v>4000</v>
      </c>
      <c r="B2978" s="3" t="s">
        <v>3996</v>
      </c>
      <c r="C2978" s="3" t="s">
        <v>8106</v>
      </c>
      <c r="D2978" s="6">
        <v>8000</v>
      </c>
      <c r="E2978" s="8">
        <v>10</v>
      </c>
      <c r="F2978" t="s">
        <v>8220</v>
      </c>
      <c r="G2978" t="s">
        <v>8223</v>
      </c>
      <c r="H2978" t="s">
        <v>8245</v>
      </c>
      <c r="I2978">
        <v>1462631358</v>
      </c>
      <c r="J2978">
        <v>1457450958</v>
      </c>
      <c r="K2978" t="b">
        <v>0</v>
      </c>
      <c r="L2978">
        <v>1</v>
      </c>
      <c r="M2978" t="b">
        <v>0</v>
      </c>
      <c r="N2978" t="s">
        <v>8269</v>
      </c>
      <c r="O2978" s="9">
        <f t="shared" si="188"/>
        <v>42437.64534722222</v>
      </c>
      <c r="P2978" t="str">
        <f t="shared" si="189"/>
        <v>theater</v>
      </c>
      <c r="Q2978" t="str">
        <f t="shared" si="190"/>
        <v>plays</v>
      </c>
      <c r="R2978">
        <f t="shared" si="191"/>
        <v>2016</v>
      </c>
    </row>
    <row r="2979" spans="1:18" ht="43.2" x14ac:dyDescent="0.55000000000000004">
      <c r="A2979">
        <v>4040</v>
      </c>
      <c r="B2979" s="3" t="s">
        <v>4036</v>
      </c>
      <c r="C2979" s="3" t="s">
        <v>8144</v>
      </c>
      <c r="D2979" s="6">
        <v>8000</v>
      </c>
      <c r="E2979" s="8">
        <v>2500</v>
      </c>
      <c r="F2979" t="s">
        <v>8220</v>
      </c>
      <c r="G2979" t="s">
        <v>8223</v>
      </c>
      <c r="H2979" t="s">
        <v>8245</v>
      </c>
      <c r="I2979">
        <v>1437188400</v>
      </c>
      <c r="J2979">
        <v>1432100004</v>
      </c>
      <c r="K2979" t="b">
        <v>0</v>
      </c>
      <c r="L2979">
        <v>2</v>
      </c>
      <c r="M2979" t="b">
        <v>0</v>
      </c>
      <c r="N2979" t="s">
        <v>8269</v>
      </c>
      <c r="O2979" s="9">
        <f t="shared" si="188"/>
        <v>42144.231527777782</v>
      </c>
      <c r="P2979" t="str">
        <f t="shared" si="189"/>
        <v>theater</v>
      </c>
      <c r="Q2979" t="str">
        <f t="shared" si="190"/>
        <v>plays</v>
      </c>
      <c r="R2979">
        <f t="shared" si="191"/>
        <v>2015</v>
      </c>
    </row>
    <row r="2980" spans="1:18" ht="43.2" x14ac:dyDescent="0.55000000000000004">
      <c r="A2980">
        <v>3363</v>
      </c>
      <c r="B2980" s="3" t="s">
        <v>3362</v>
      </c>
      <c r="C2980" s="3" t="s">
        <v>7473</v>
      </c>
      <c r="D2980" s="6">
        <v>7750</v>
      </c>
      <c r="E2980" s="8">
        <v>7860</v>
      </c>
      <c r="F2980" t="s">
        <v>8218</v>
      </c>
      <c r="G2980" t="s">
        <v>8223</v>
      </c>
      <c r="H2980" t="s">
        <v>8245</v>
      </c>
      <c r="I2980">
        <v>1408464000</v>
      </c>
      <c r="J2980">
        <v>1406831445</v>
      </c>
      <c r="K2980" t="b">
        <v>0</v>
      </c>
      <c r="L2980">
        <v>26</v>
      </c>
      <c r="M2980" t="b">
        <v>1</v>
      </c>
      <c r="N2980" t="s">
        <v>8269</v>
      </c>
      <c r="O2980" s="9">
        <f t="shared" si="188"/>
        <v>41851.771354166667</v>
      </c>
      <c r="P2980" t="str">
        <f t="shared" si="189"/>
        <v>theater</v>
      </c>
      <c r="Q2980" t="str">
        <f t="shared" si="190"/>
        <v>plays</v>
      </c>
      <c r="R2980">
        <f t="shared" si="191"/>
        <v>2014</v>
      </c>
    </row>
    <row r="2981" spans="1:18" ht="43.2" x14ac:dyDescent="0.55000000000000004">
      <c r="A2981">
        <v>2845</v>
      </c>
      <c r="B2981" s="3" t="s">
        <v>2845</v>
      </c>
      <c r="C2981" s="3" t="s">
        <v>6955</v>
      </c>
      <c r="D2981" s="6">
        <v>7500</v>
      </c>
      <c r="E2981" s="8">
        <v>2366</v>
      </c>
      <c r="F2981" t="s">
        <v>8220</v>
      </c>
      <c r="G2981" t="s">
        <v>8223</v>
      </c>
      <c r="H2981" t="s">
        <v>8245</v>
      </c>
      <c r="I2981">
        <v>1433723033</v>
      </c>
      <c r="J2981">
        <v>1428539033</v>
      </c>
      <c r="K2981" t="b">
        <v>0</v>
      </c>
      <c r="L2981">
        <v>39</v>
      </c>
      <c r="M2981" t="b">
        <v>0</v>
      </c>
      <c r="N2981" t="s">
        <v>8269</v>
      </c>
      <c r="O2981" s="9">
        <f t="shared" si="188"/>
        <v>42103.016585648147</v>
      </c>
      <c r="P2981" t="str">
        <f t="shared" si="189"/>
        <v>theater</v>
      </c>
      <c r="Q2981" t="str">
        <f t="shared" si="190"/>
        <v>plays</v>
      </c>
      <c r="R2981">
        <f t="shared" si="191"/>
        <v>2015</v>
      </c>
    </row>
    <row r="2982" spans="1:18" ht="43.2" x14ac:dyDescent="0.55000000000000004">
      <c r="A2982">
        <v>2898</v>
      </c>
      <c r="B2982" s="3" t="s">
        <v>2898</v>
      </c>
      <c r="C2982" s="3" t="s">
        <v>7008</v>
      </c>
      <c r="D2982" s="6">
        <v>7500</v>
      </c>
      <c r="E2982" s="8">
        <v>316</v>
      </c>
      <c r="F2982" t="s">
        <v>8220</v>
      </c>
      <c r="G2982" t="s">
        <v>8223</v>
      </c>
      <c r="H2982" t="s">
        <v>8245</v>
      </c>
      <c r="I2982">
        <v>1446307053</v>
      </c>
      <c r="J2982">
        <v>1443715053</v>
      </c>
      <c r="K2982" t="b">
        <v>0</v>
      </c>
      <c r="L2982">
        <v>12</v>
      </c>
      <c r="M2982" t="b">
        <v>0</v>
      </c>
      <c r="N2982" t="s">
        <v>8269</v>
      </c>
      <c r="O2982" s="9">
        <f t="shared" si="188"/>
        <v>42278.664965277778</v>
      </c>
      <c r="P2982" t="str">
        <f t="shared" si="189"/>
        <v>theater</v>
      </c>
      <c r="Q2982" t="str">
        <f t="shared" si="190"/>
        <v>plays</v>
      </c>
      <c r="R2982">
        <f t="shared" si="191"/>
        <v>2015</v>
      </c>
    </row>
    <row r="2983" spans="1:18" ht="43.2" hidden="1" x14ac:dyDescent="0.55000000000000004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188"/>
        <v>42225.559675925921</v>
      </c>
      <c r="P2983" t="str">
        <f t="shared" si="189"/>
        <v>theater</v>
      </c>
      <c r="Q2983" t="str">
        <f t="shared" si="190"/>
        <v>spaces</v>
      </c>
      <c r="R2983">
        <f t="shared" si="191"/>
        <v>2015</v>
      </c>
    </row>
    <row r="2984" spans="1:18" ht="28.8" hidden="1" x14ac:dyDescent="0.55000000000000004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188"/>
        <v>42381.686840277776</v>
      </c>
      <c r="P2984" t="str">
        <f t="shared" si="189"/>
        <v>theater</v>
      </c>
      <c r="Q2984" t="str">
        <f t="shared" si="190"/>
        <v>spaces</v>
      </c>
      <c r="R2984">
        <f t="shared" si="191"/>
        <v>2016</v>
      </c>
    </row>
    <row r="2985" spans="1:18" ht="43.2" hidden="1" x14ac:dyDescent="0.55000000000000004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188"/>
        <v>41894.632361111115</v>
      </c>
      <c r="P2985" t="str">
        <f t="shared" si="189"/>
        <v>theater</v>
      </c>
      <c r="Q2985" t="str">
        <f t="shared" si="190"/>
        <v>spaces</v>
      </c>
      <c r="R2985">
        <f t="shared" si="191"/>
        <v>2014</v>
      </c>
    </row>
    <row r="2986" spans="1:18" ht="43.2" hidden="1" x14ac:dyDescent="0.55000000000000004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188"/>
        <v>42576.278715277775</v>
      </c>
      <c r="P2986" t="str">
        <f t="shared" si="189"/>
        <v>theater</v>
      </c>
      <c r="Q2986" t="str">
        <f t="shared" si="190"/>
        <v>spaces</v>
      </c>
      <c r="R2986">
        <f t="shared" si="191"/>
        <v>2016</v>
      </c>
    </row>
    <row r="2987" spans="1:18" ht="43.2" hidden="1" x14ac:dyDescent="0.55000000000000004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188"/>
        <v>42654.973703703698</v>
      </c>
      <c r="P2987" t="str">
        <f t="shared" si="189"/>
        <v>theater</v>
      </c>
      <c r="Q2987" t="str">
        <f t="shared" si="190"/>
        <v>spaces</v>
      </c>
      <c r="R2987">
        <f t="shared" si="191"/>
        <v>2016</v>
      </c>
    </row>
    <row r="2988" spans="1:18" ht="43.2" hidden="1" x14ac:dyDescent="0.55000000000000004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188"/>
        <v>42431.500069444446</v>
      </c>
      <c r="P2988" t="str">
        <f t="shared" si="189"/>
        <v>theater</v>
      </c>
      <c r="Q2988" t="str">
        <f t="shared" si="190"/>
        <v>spaces</v>
      </c>
      <c r="R2988">
        <f t="shared" si="191"/>
        <v>2016</v>
      </c>
    </row>
    <row r="2989" spans="1:18" ht="43.2" hidden="1" x14ac:dyDescent="0.55000000000000004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188"/>
        <v>42627.307303240741</v>
      </c>
      <c r="P2989" t="str">
        <f t="shared" si="189"/>
        <v>theater</v>
      </c>
      <c r="Q2989" t="str">
        <f t="shared" si="190"/>
        <v>spaces</v>
      </c>
      <c r="R2989">
        <f t="shared" si="191"/>
        <v>2016</v>
      </c>
    </row>
    <row r="2990" spans="1:18" ht="43.2" hidden="1" x14ac:dyDescent="0.55000000000000004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188"/>
        <v>42511.362048611118</v>
      </c>
      <c r="P2990" t="str">
        <f t="shared" si="189"/>
        <v>theater</v>
      </c>
      <c r="Q2990" t="str">
        <f t="shared" si="190"/>
        <v>spaces</v>
      </c>
      <c r="R2990">
        <f t="shared" si="191"/>
        <v>2016</v>
      </c>
    </row>
    <row r="2991" spans="1:18" hidden="1" x14ac:dyDescent="0.55000000000000004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188"/>
        <v>42337.02039351852</v>
      </c>
      <c r="P2991" t="str">
        <f t="shared" si="189"/>
        <v>theater</v>
      </c>
      <c r="Q2991" t="str">
        <f t="shared" si="190"/>
        <v>spaces</v>
      </c>
      <c r="R2991">
        <f t="shared" si="191"/>
        <v>2015</v>
      </c>
    </row>
    <row r="2992" spans="1:18" ht="43.2" hidden="1" x14ac:dyDescent="0.55000000000000004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188"/>
        <v>42341.57430555555</v>
      </c>
      <c r="P2992" t="str">
        <f t="shared" si="189"/>
        <v>theater</v>
      </c>
      <c r="Q2992" t="str">
        <f t="shared" si="190"/>
        <v>spaces</v>
      </c>
      <c r="R2992">
        <f t="shared" si="191"/>
        <v>2015</v>
      </c>
    </row>
    <row r="2993" spans="1:18" ht="43.2" hidden="1" x14ac:dyDescent="0.55000000000000004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188"/>
        <v>42740.837152777778</v>
      </c>
      <c r="P2993" t="str">
        <f t="shared" si="189"/>
        <v>theater</v>
      </c>
      <c r="Q2993" t="str">
        <f t="shared" si="190"/>
        <v>spaces</v>
      </c>
      <c r="R2993">
        <f t="shared" si="191"/>
        <v>2017</v>
      </c>
    </row>
    <row r="2994" spans="1:18" ht="43.2" hidden="1" x14ac:dyDescent="0.55000000000000004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188"/>
        <v>42622.767476851848</v>
      </c>
      <c r="P2994" t="str">
        <f t="shared" si="189"/>
        <v>theater</v>
      </c>
      <c r="Q2994" t="str">
        <f t="shared" si="190"/>
        <v>spaces</v>
      </c>
      <c r="R2994">
        <f t="shared" si="191"/>
        <v>2016</v>
      </c>
    </row>
    <row r="2995" spans="1:18" hidden="1" x14ac:dyDescent="0.55000000000000004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188"/>
        <v>42390.838738425926</v>
      </c>
      <c r="P2995" t="str">
        <f t="shared" si="189"/>
        <v>theater</v>
      </c>
      <c r="Q2995" t="str">
        <f t="shared" si="190"/>
        <v>spaces</v>
      </c>
      <c r="R2995">
        <f t="shared" si="191"/>
        <v>2016</v>
      </c>
    </row>
    <row r="2996" spans="1:18" ht="43.2" hidden="1" x14ac:dyDescent="0.55000000000000004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188"/>
        <v>41885.478842592594</v>
      </c>
      <c r="P2996" t="str">
        <f t="shared" si="189"/>
        <v>theater</v>
      </c>
      <c r="Q2996" t="str">
        <f t="shared" si="190"/>
        <v>spaces</v>
      </c>
      <c r="R2996">
        <f t="shared" si="191"/>
        <v>2014</v>
      </c>
    </row>
    <row r="2997" spans="1:18" ht="43.2" hidden="1" x14ac:dyDescent="0.55000000000000004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188"/>
        <v>42724.665173611109</v>
      </c>
      <c r="P2997" t="str">
        <f t="shared" si="189"/>
        <v>theater</v>
      </c>
      <c r="Q2997" t="str">
        <f t="shared" si="190"/>
        <v>spaces</v>
      </c>
      <c r="R2997">
        <f t="shared" si="191"/>
        <v>2016</v>
      </c>
    </row>
    <row r="2998" spans="1:18" ht="28.8" hidden="1" x14ac:dyDescent="0.55000000000000004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188"/>
        <v>42090.912500000006</v>
      </c>
      <c r="P2998" t="str">
        <f t="shared" si="189"/>
        <v>theater</v>
      </c>
      <c r="Q2998" t="str">
        <f t="shared" si="190"/>
        <v>spaces</v>
      </c>
      <c r="R2998">
        <f t="shared" si="191"/>
        <v>2015</v>
      </c>
    </row>
    <row r="2999" spans="1:18" ht="43.2" hidden="1" x14ac:dyDescent="0.55000000000000004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188"/>
        <v>42775.733715277776</v>
      </c>
      <c r="P2999" t="str">
        <f t="shared" si="189"/>
        <v>theater</v>
      </c>
      <c r="Q2999" t="str">
        <f t="shared" si="190"/>
        <v>spaces</v>
      </c>
      <c r="R2999">
        <f t="shared" si="191"/>
        <v>2017</v>
      </c>
    </row>
    <row r="3000" spans="1:18" ht="43.2" hidden="1" x14ac:dyDescent="0.55000000000000004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188"/>
        <v>41778.193622685183</v>
      </c>
      <c r="P3000" t="str">
        <f t="shared" si="189"/>
        <v>theater</v>
      </c>
      <c r="Q3000" t="str">
        <f t="shared" si="190"/>
        <v>spaces</v>
      </c>
      <c r="R3000">
        <f t="shared" si="191"/>
        <v>2014</v>
      </c>
    </row>
    <row r="3001" spans="1:18" ht="43.2" hidden="1" x14ac:dyDescent="0.55000000000000004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188"/>
        <v>42780.740277777775</v>
      </c>
      <c r="P3001" t="str">
        <f t="shared" si="189"/>
        <v>theater</v>
      </c>
      <c r="Q3001" t="str">
        <f t="shared" si="190"/>
        <v>spaces</v>
      </c>
      <c r="R3001">
        <f t="shared" si="191"/>
        <v>2017</v>
      </c>
    </row>
    <row r="3002" spans="1:18" ht="43.2" hidden="1" x14ac:dyDescent="0.55000000000000004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188"/>
        <v>42752.827199074076</v>
      </c>
      <c r="P3002" t="str">
        <f t="shared" si="189"/>
        <v>theater</v>
      </c>
      <c r="Q3002" t="str">
        <f t="shared" si="190"/>
        <v>spaces</v>
      </c>
      <c r="R3002">
        <f t="shared" si="191"/>
        <v>2017</v>
      </c>
    </row>
    <row r="3003" spans="1:18" ht="43.2" hidden="1" x14ac:dyDescent="0.55000000000000004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188"/>
        <v>42534.895625000005</v>
      </c>
      <c r="P3003" t="str">
        <f t="shared" si="189"/>
        <v>theater</v>
      </c>
      <c r="Q3003" t="str">
        <f t="shared" si="190"/>
        <v>spaces</v>
      </c>
      <c r="R3003">
        <f t="shared" si="191"/>
        <v>2016</v>
      </c>
    </row>
    <row r="3004" spans="1:18" ht="28.8" hidden="1" x14ac:dyDescent="0.55000000000000004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188"/>
        <v>41239.83625</v>
      </c>
      <c r="P3004" t="str">
        <f t="shared" si="189"/>
        <v>theater</v>
      </c>
      <c r="Q3004" t="str">
        <f t="shared" si="190"/>
        <v>spaces</v>
      </c>
      <c r="R3004">
        <f t="shared" si="191"/>
        <v>2012</v>
      </c>
    </row>
    <row r="3005" spans="1:18" ht="43.2" hidden="1" x14ac:dyDescent="0.55000000000000004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188"/>
        <v>42398.849259259259</v>
      </c>
      <c r="P3005" t="str">
        <f t="shared" si="189"/>
        <v>theater</v>
      </c>
      <c r="Q3005" t="str">
        <f t="shared" si="190"/>
        <v>spaces</v>
      </c>
      <c r="R3005">
        <f t="shared" si="191"/>
        <v>2016</v>
      </c>
    </row>
    <row r="3006" spans="1:18" ht="43.2" hidden="1" x14ac:dyDescent="0.55000000000000004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188"/>
        <v>41928.881064814814</v>
      </c>
      <c r="P3006" t="str">
        <f t="shared" si="189"/>
        <v>theater</v>
      </c>
      <c r="Q3006" t="str">
        <f t="shared" si="190"/>
        <v>spaces</v>
      </c>
      <c r="R3006">
        <f t="shared" si="191"/>
        <v>2014</v>
      </c>
    </row>
    <row r="3007" spans="1:18" ht="43.2" hidden="1" x14ac:dyDescent="0.55000000000000004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188"/>
        <v>41888.674826388888</v>
      </c>
      <c r="P3007" t="str">
        <f t="shared" si="189"/>
        <v>theater</v>
      </c>
      <c r="Q3007" t="str">
        <f t="shared" si="190"/>
        <v>spaces</v>
      </c>
      <c r="R3007">
        <f t="shared" si="191"/>
        <v>2014</v>
      </c>
    </row>
    <row r="3008" spans="1:18" ht="28.8" hidden="1" x14ac:dyDescent="0.55000000000000004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188"/>
        <v>41957.756840277783</v>
      </c>
      <c r="P3008" t="str">
        <f t="shared" si="189"/>
        <v>theater</v>
      </c>
      <c r="Q3008" t="str">
        <f t="shared" si="190"/>
        <v>spaces</v>
      </c>
      <c r="R3008">
        <f t="shared" si="191"/>
        <v>2014</v>
      </c>
    </row>
    <row r="3009" spans="1:18" ht="28.8" hidden="1" x14ac:dyDescent="0.55000000000000004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188"/>
        <v>42098.216238425928</v>
      </c>
      <c r="P3009" t="str">
        <f t="shared" si="189"/>
        <v>theater</v>
      </c>
      <c r="Q3009" t="str">
        <f t="shared" si="190"/>
        <v>spaces</v>
      </c>
      <c r="R3009">
        <f t="shared" si="191"/>
        <v>2015</v>
      </c>
    </row>
    <row r="3010" spans="1:18" ht="43.2" hidden="1" x14ac:dyDescent="0.55000000000000004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si="188"/>
        <v>42360.212025462963</v>
      </c>
      <c r="P3010" t="str">
        <f t="shared" si="189"/>
        <v>theater</v>
      </c>
      <c r="Q3010" t="str">
        <f t="shared" si="190"/>
        <v>spaces</v>
      </c>
      <c r="R3010">
        <f t="shared" si="191"/>
        <v>2015</v>
      </c>
    </row>
    <row r="3011" spans="1:18" ht="43.2" hidden="1" x14ac:dyDescent="0.55000000000000004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si="188"/>
        <v>41939.569907407407</v>
      </c>
      <c r="P3011" t="str">
        <f t="shared" si="189"/>
        <v>theater</v>
      </c>
      <c r="Q3011" t="str">
        <f t="shared" si="190"/>
        <v>spaces</v>
      </c>
      <c r="R3011">
        <f t="shared" si="191"/>
        <v>2014</v>
      </c>
    </row>
    <row r="3012" spans="1:18" ht="43.2" hidden="1" x14ac:dyDescent="0.55000000000000004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188"/>
        <v>41996.832395833335</v>
      </c>
      <c r="P3012" t="str">
        <f t="shared" si="189"/>
        <v>theater</v>
      </c>
      <c r="Q3012" t="str">
        <f t="shared" si="190"/>
        <v>spaces</v>
      </c>
      <c r="R3012">
        <f t="shared" si="191"/>
        <v>2014</v>
      </c>
    </row>
    <row r="3013" spans="1:18" ht="43.2" hidden="1" x14ac:dyDescent="0.55000000000000004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188"/>
        <v>42334.468935185185</v>
      </c>
      <c r="P3013" t="str">
        <f t="shared" si="189"/>
        <v>theater</v>
      </c>
      <c r="Q3013" t="str">
        <f t="shared" si="190"/>
        <v>spaces</v>
      </c>
      <c r="R3013">
        <f t="shared" si="191"/>
        <v>2015</v>
      </c>
    </row>
    <row r="3014" spans="1:18" ht="43.2" hidden="1" x14ac:dyDescent="0.55000000000000004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188"/>
        <v>42024.702893518523</v>
      </c>
      <c r="P3014" t="str">
        <f t="shared" si="189"/>
        <v>theater</v>
      </c>
      <c r="Q3014" t="str">
        <f t="shared" si="190"/>
        <v>spaces</v>
      </c>
      <c r="R3014">
        <f t="shared" si="191"/>
        <v>2015</v>
      </c>
    </row>
    <row r="3015" spans="1:18" ht="43.2" hidden="1" x14ac:dyDescent="0.55000000000000004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188"/>
        <v>42146.836215277777</v>
      </c>
      <c r="P3015" t="str">
        <f t="shared" si="189"/>
        <v>theater</v>
      </c>
      <c r="Q3015" t="str">
        <f t="shared" si="190"/>
        <v>spaces</v>
      </c>
      <c r="R3015">
        <f t="shared" si="191"/>
        <v>2015</v>
      </c>
    </row>
    <row r="3016" spans="1:18" ht="43.2" hidden="1" x14ac:dyDescent="0.55000000000000004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188"/>
        <v>41920.123611111114</v>
      </c>
      <c r="P3016" t="str">
        <f t="shared" si="189"/>
        <v>theater</v>
      </c>
      <c r="Q3016" t="str">
        <f t="shared" si="190"/>
        <v>spaces</v>
      </c>
      <c r="R3016">
        <f t="shared" si="191"/>
        <v>2014</v>
      </c>
    </row>
    <row r="3017" spans="1:18" ht="43.2" hidden="1" x14ac:dyDescent="0.55000000000000004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188"/>
        <v>41785.72729166667</v>
      </c>
      <c r="P3017" t="str">
        <f t="shared" si="189"/>
        <v>theater</v>
      </c>
      <c r="Q3017" t="str">
        <f t="shared" si="190"/>
        <v>spaces</v>
      </c>
      <c r="R3017">
        <f t="shared" si="191"/>
        <v>2014</v>
      </c>
    </row>
    <row r="3018" spans="1:18" ht="43.2" hidden="1" x14ac:dyDescent="0.55000000000000004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ref="O3018:O3081" si="192">(((J3018/60)/60)/24)+DATE(1970,1,1)</f>
        <v>41778.548055555555</v>
      </c>
      <c r="P3018" t="str">
        <f t="shared" ref="P3018:P3081" si="193">LEFT(N3018,SEARCH("/",N3018)-1)</f>
        <v>theater</v>
      </c>
      <c r="Q3018" t="str">
        <f t="shared" ref="Q3018:Q3081" si="194">RIGHT(N3018,LEN(N3018)-SEARCH("/",N3018))</f>
        <v>spaces</v>
      </c>
      <c r="R3018">
        <f t="shared" ref="R3018:R3081" si="195">YEAR(O3018)</f>
        <v>2014</v>
      </c>
    </row>
    <row r="3019" spans="1:18" ht="43.2" hidden="1" x14ac:dyDescent="0.55000000000000004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192"/>
        <v>41841.850034722222</v>
      </c>
      <c r="P3019" t="str">
        <f t="shared" si="193"/>
        <v>theater</v>
      </c>
      <c r="Q3019" t="str">
        <f t="shared" si="194"/>
        <v>spaces</v>
      </c>
      <c r="R3019">
        <f t="shared" si="195"/>
        <v>2014</v>
      </c>
    </row>
    <row r="3020" spans="1:18" ht="43.2" hidden="1" x14ac:dyDescent="0.55000000000000004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192"/>
        <v>42163.29833333334</v>
      </c>
      <c r="P3020" t="str">
        <f t="shared" si="193"/>
        <v>theater</v>
      </c>
      <c r="Q3020" t="str">
        <f t="shared" si="194"/>
        <v>spaces</v>
      </c>
      <c r="R3020">
        <f t="shared" si="195"/>
        <v>2015</v>
      </c>
    </row>
    <row r="3021" spans="1:18" ht="43.2" hidden="1" x14ac:dyDescent="0.55000000000000004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192"/>
        <v>41758.833564814813</v>
      </c>
      <c r="P3021" t="str">
        <f t="shared" si="193"/>
        <v>theater</v>
      </c>
      <c r="Q3021" t="str">
        <f t="shared" si="194"/>
        <v>spaces</v>
      </c>
      <c r="R3021">
        <f t="shared" si="195"/>
        <v>2014</v>
      </c>
    </row>
    <row r="3022" spans="1:18" ht="43.2" hidden="1" x14ac:dyDescent="0.55000000000000004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192"/>
        <v>42170.846446759257</v>
      </c>
      <c r="P3022" t="str">
        <f t="shared" si="193"/>
        <v>theater</v>
      </c>
      <c r="Q3022" t="str">
        <f t="shared" si="194"/>
        <v>spaces</v>
      </c>
      <c r="R3022">
        <f t="shared" si="195"/>
        <v>2015</v>
      </c>
    </row>
    <row r="3023" spans="1:18" ht="43.2" hidden="1" x14ac:dyDescent="0.55000000000000004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192"/>
        <v>42660.618854166663</v>
      </c>
      <c r="P3023" t="str">
        <f t="shared" si="193"/>
        <v>theater</v>
      </c>
      <c r="Q3023" t="str">
        <f t="shared" si="194"/>
        <v>spaces</v>
      </c>
      <c r="R3023">
        <f t="shared" si="195"/>
        <v>2016</v>
      </c>
    </row>
    <row r="3024" spans="1:18" ht="43.2" hidden="1" x14ac:dyDescent="0.55000000000000004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192"/>
        <v>42564.95380787037</v>
      </c>
      <c r="P3024" t="str">
        <f t="shared" si="193"/>
        <v>theater</v>
      </c>
      <c r="Q3024" t="str">
        <f t="shared" si="194"/>
        <v>spaces</v>
      </c>
      <c r="R3024">
        <f t="shared" si="195"/>
        <v>2016</v>
      </c>
    </row>
    <row r="3025" spans="1:18" ht="43.2" hidden="1" x14ac:dyDescent="0.55000000000000004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192"/>
        <v>42121.675763888896</v>
      </c>
      <c r="P3025" t="str">
        <f t="shared" si="193"/>
        <v>theater</v>
      </c>
      <c r="Q3025" t="str">
        <f t="shared" si="194"/>
        <v>spaces</v>
      </c>
      <c r="R3025">
        <f t="shared" si="195"/>
        <v>2015</v>
      </c>
    </row>
    <row r="3026" spans="1:18" ht="43.2" hidden="1" x14ac:dyDescent="0.55000000000000004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192"/>
        <v>41158.993923611109</v>
      </c>
      <c r="P3026" t="str">
        <f t="shared" si="193"/>
        <v>theater</v>
      </c>
      <c r="Q3026" t="str">
        <f t="shared" si="194"/>
        <v>spaces</v>
      </c>
      <c r="R3026">
        <f t="shared" si="195"/>
        <v>2012</v>
      </c>
    </row>
    <row r="3027" spans="1:18" ht="43.2" hidden="1" x14ac:dyDescent="0.55000000000000004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192"/>
        <v>41761.509409722225</v>
      </c>
      <c r="P3027" t="str">
        <f t="shared" si="193"/>
        <v>theater</v>
      </c>
      <c r="Q3027" t="str">
        <f t="shared" si="194"/>
        <v>spaces</v>
      </c>
      <c r="R3027">
        <f t="shared" si="195"/>
        <v>2014</v>
      </c>
    </row>
    <row r="3028" spans="1:18" ht="43.2" hidden="1" x14ac:dyDescent="0.55000000000000004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192"/>
        <v>42783.459398148145</v>
      </c>
      <c r="P3028" t="str">
        <f t="shared" si="193"/>
        <v>theater</v>
      </c>
      <c r="Q3028" t="str">
        <f t="shared" si="194"/>
        <v>spaces</v>
      </c>
      <c r="R3028">
        <f t="shared" si="195"/>
        <v>2017</v>
      </c>
    </row>
    <row r="3029" spans="1:18" ht="43.2" hidden="1" x14ac:dyDescent="0.55000000000000004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192"/>
        <v>42053.704293981486</v>
      </c>
      <c r="P3029" t="str">
        <f t="shared" si="193"/>
        <v>theater</v>
      </c>
      <c r="Q3029" t="str">
        <f t="shared" si="194"/>
        <v>spaces</v>
      </c>
      <c r="R3029">
        <f t="shared" si="195"/>
        <v>2015</v>
      </c>
    </row>
    <row r="3030" spans="1:18" ht="28.8" hidden="1" x14ac:dyDescent="0.55000000000000004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192"/>
        <v>42567.264178240745</v>
      </c>
      <c r="P3030" t="str">
        <f t="shared" si="193"/>
        <v>theater</v>
      </c>
      <c r="Q3030" t="str">
        <f t="shared" si="194"/>
        <v>spaces</v>
      </c>
      <c r="R3030">
        <f t="shared" si="195"/>
        <v>2016</v>
      </c>
    </row>
    <row r="3031" spans="1:18" ht="43.2" hidden="1" x14ac:dyDescent="0.55000000000000004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192"/>
        <v>41932.708877314813</v>
      </c>
      <c r="P3031" t="str">
        <f t="shared" si="193"/>
        <v>theater</v>
      </c>
      <c r="Q3031" t="str">
        <f t="shared" si="194"/>
        <v>spaces</v>
      </c>
      <c r="R3031">
        <f t="shared" si="195"/>
        <v>2014</v>
      </c>
    </row>
    <row r="3032" spans="1:18" ht="43.2" hidden="1" x14ac:dyDescent="0.55000000000000004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192"/>
        <v>42233.747349537036</v>
      </c>
      <c r="P3032" t="str">
        <f t="shared" si="193"/>
        <v>theater</v>
      </c>
      <c r="Q3032" t="str">
        <f t="shared" si="194"/>
        <v>spaces</v>
      </c>
      <c r="R3032">
        <f t="shared" si="195"/>
        <v>2015</v>
      </c>
    </row>
    <row r="3033" spans="1:18" ht="72" hidden="1" x14ac:dyDescent="0.55000000000000004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192"/>
        <v>42597.882488425923</v>
      </c>
      <c r="P3033" t="str">
        <f t="shared" si="193"/>
        <v>theater</v>
      </c>
      <c r="Q3033" t="str">
        <f t="shared" si="194"/>
        <v>spaces</v>
      </c>
      <c r="R3033">
        <f t="shared" si="195"/>
        <v>2016</v>
      </c>
    </row>
    <row r="3034" spans="1:18" ht="43.2" hidden="1" x14ac:dyDescent="0.55000000000000004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192"/>
        <v>42228.044664351852</v>
      </c>
      <c r="P3034" t="str">
        <f t="shared" si="193"/>
        <v>theater</v>
      </c>
      <c r="Q3034" t="str">
        <f t="shared" si="194"/>
        <v>spaces</v>
      </c>
      <c r="R3034">
        <f t="shared" si="195"/>
        <v>2015</v>
      </c>
    </row>
    <row r="3035" spans="1:18" ht="43.2" hidden="1" x14ac:dyDescent="0.55000000000000004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192"/>
        <v>42570.110243055555</v>
      </c>
      <c r="P3035" t="str">
        <f t="shared" si="193"/>
        <v>theater</v>
      </c>
      <c r="Q3035" t="str">
        <f t="shared" si="194"/>
        <v>spaces</v>
      </c>
      <c r="R3035">
        <f t="shared" si="195"/>
        <v>2016</v>
      </c>
    </row>
    <row r="3036" spans="1:18" ht="57.6" hidden="1" x14ac:dyDescent="0.55000000000000004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192"/>
        <v>42644.535358796296</v>
      </c>
      <c r="P3036" t="str">
        <f t="shared" si="193"/>
        <v>theater</v>
      </c>
      <c r="Q3036" t="str">
        <f t="shared" si="194"/>
        <v>spaces</v>
      </c>
      <c r="R3036">
        <f t="shared" si="195"/>
        <v>2016</v>
      </c>
    </row>
    <row r="3037" spans="1:18" ht="28.8" hidden="1" x14ac:dyDescent="0.55000000000000004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192"/>
        <v>41368.560289351852</v>
      </c>
      <c r="P3037" t="str">
        <f t="shared" si="193"/>
        <v>theater</v>
      </c>
      <c r="Q3037" t="str">
        <f t="shared" si="194"/>
        <v>spaces</v>
      </c>
      <c r="R3037">
        <f t="shared" si="195"/>
        <v>2013</v>
      </c>
    </row>
    <row r="3038" spans="1:18" ht="43.2" hidden="1" x14ac:dyDescent="0.55000000000000004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192"/>
        <v>41466.785231481481</v>
      </c>
      <c r="P3038" t="str">
        <f t="shared" si="193"/>
        <v>theater</v>
      </c>
      <c r="Q3038" t="str">
        <f t="shared" si="194"/>
        <v>spaces</v>
      </c>
      <c r="R3038">
        <f t="shared" si="195"/>
        <v>2013</v>
      </c>
    </row>
    <row r="3039" spans="1:18" ht="57.6" hidden="1" x14ac:dyDescent="0.55000000000000004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192"/>
        <v>40378.893206018518</v>
      </c>
      <c r="P3039" t="str">
        <f t="shared" si="193"/>
        <v>theater</v>
      </c>
      <c r="Q3039" t="str">
        <f t="shared" si="194"/>
        <v>spaces</v>
      </c>
      <c r="R3039">
        <f t="shared" si="195"/>
        <v>2010</v>
      </c>
    </row>
    <row r="3040" spans="1:18" ht="43.2" hidden="1" x14ac:dyDescent="0.55000000000000004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192"/>
        <v>42373.252280092594</v>
      </c>
      <c r="P3040" t="str">
        <f t="shared" si="193"/>
        <v>theater</v>
      </c>
      <c r="Q3040" t="str">
        <f t="shared" si="194"/>
        <v>spaces</v>
      </c>
      <c r="R3040">
        <f t="shared" si="195"/>
        <v>2016</v>
      </c>
    </row>
    <row r="3041" spans="1:18" ht="43.2" hidden="1" x14ac:dyDescent="0.55000000000000004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192"/>
        <v>41610.794421296298</v>
      </c>
      <c r="P3041" t="str">
        <f t="shared" si="193"/>
        <v>theater</v>
      </c>
      <c r="Q3041" t="str">
        <f t="shared" si="194"/>
        <v>spaces</v>
      </c>
      <c r="R3041">
        <f t="shared" si="195"/>
        <v>2013</v>
      </c>
    </row>
    <row r="3042" spans="1:18" ht="43.2" hidden="1" x14ac:dyDescent="0.55000000000000004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192"/>
        <v>42177.791909722218</v>
      </c>
      <c r="P3042" t="str">
        <f t="shared" si="193"/>
        <v>theater</v>
      </c>
      <c r="Q3042" t="str">
        <f t="shared" si="194"/>
        <v>spaces</v>
      </c>
      <c r="R3042">
        <f t="shared" si="195"/>
        <v>2015</v>
      </c>
    </row>
    <row r="3043" spans="1:18" ht="28.8" hidden="1" x14ac:dyDescent="0.55000000000000004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192"/>
        <v>42359.868611111116</v>
      </c>
      <c r="P3043" t="str">
        <f t="shared" si="193"/>
        <v>theater</v>
      </c>
      <c r="Q3043" t="str">
        <f t="shared" si="194"/>
        <v>spaces</v>
      </c>
      <c r="R3043">
        <f t="shared" si="195"/>
        <v>2015</v>
      </c>
    </row>
    <row r="3044" spans="1:18" ht="43.2" hidden="1" x14ac:dyDescent="0.55000000000000004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192"/>
        <v>42253.688043981485</v>
      </c>
      <c r="P3044" t="str">
        <f t="shared" si="193"/>
        <v>theater</v>
      </c>
      <c r="Q3044" t="str">
        <f t="shared" si="194"/>
        <v>spaces</v>
      </c>
      <c r="R3044">
        <f t="shared" si="195"/>
        <v>2015</v>
      </c>
    </row>
    <row r="3045" spans="1:18" ht="43.2" hidden="1" x14ac:dyDescent="0.55000000000000004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192"/>
        <v>42083.070590277777</v>
      </c>
      <c r="P3045" t="str">
        <f t="shared" si="193"/>
        <v>theater</v>
      </c>
      <c r="Q3045" t="str">
        <f t="shared" si="194"/>
        <v>spaces</v>
      </c>
      <c r="R3045">
        <f t="shared" si="195"/>
        <v>2015</v>
      </c>
    </row>
    <row r="3046" spans="1:18" ht="43.2" hidden="1" x14ac:dyDescent="0.55000000000000004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192"/>
        <v>42387.7268287037</v>
      </c>
      <c r="P3046" t="str">
        <f t="shared" si="193"/>
        <v>theater</v>
      </c>
      <c r="Q3046" t="str">
        <f t="shared" si="194"/>
        <v>spaces</v>
      </c>
      <c r="R3046">
        <f t="shared" si="195"/>
        <v>2016</v>
      </c>
    </row>
    <row r="3047" spans="1:18" ht="43.2" hidden="1" x14ac:dyDescent="0.55000000000000004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192"/>
        <v>41843.155729166669</v>
      </c>
      <c r="P3047" t="str">
        <f t="shared" si="193"/>
        <v>theater</v>
      </c>
      <c r="Q3047" t="str">
        <f t="shared" si="194"/>
        <v>spaces</v>
      </c>
      <c r="R3047">
        <f t="shared" si="195"/>
        <v>2014</v>
      </c>
    </row>
    <row r="3048" spans="1:18" ht="43.2" hidden="1" x14ac:dyDescent="0.55000000000000004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192"/>
        <v>41862.803078703706</v>
      </c>
      <c r="P3048" t="str">
        <f t="shared" si="193"/>
        <v>theater</v>
      </c>
      <c r="Q3048" t="str">
        <f t="shared" si="194"/>
        <v>spaces</v>
      </c>
      <c r="R3048">
        <f t="shared" si="195"/>
        <v>2014</v>
      </c>
    </row>
    <row r="3049" spans="1:18" ht="43.2" hidden="1" x14ac:dyDescent="0.55000000000000004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192"/>
        <v>42443.989050925928</v>
      </c>
      <c r="P3049" t="str">
        <f t="shared" si="193"/>
        <v>theater</v>
      </c>
      <c r="Q3049" t="str">
        <f t="shared" si="194"/>
        <v>spaces</v>
      </c>
      <c r="R3049">
        <f t="shared" si="195"/>
        <v>2016</v>
      </c>
    </row>
    <row r="3050" spans="1:18" ht="43.2" hidden="1" x14ac:dyDescent="0.55000000000000004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192"/>
        <v>41975.901180555549</v>
      </c>
      <c r="P3050" t="str">
        <f t="shared" si="193"/>
        <v>theater</v>
      </c>
      <c r="Q3050" t="str">
        <f t="shared" si="194"/>
        <v>spaces</v>
      </c>
      <c r="R3050">
        <f t="shared" si="195"/>
        <v>2014</v>
      </c>
    </row>
    <row r="3051" spans="1:18" ht="43.2" hidden="1" x14ac:dyDescent="0.55000000000000004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192"/>
        <v>42139.014525462961</v>
      </c>
      <c r="P3051" t="str">
        <f t="shared" si="193"/>
        <v>theater</v>
      </c>
      <c r="Q3051" t="str">
        <f t="shared" si="194"/>
        <v>spaces</v>
      </c>
      <c r="R3051">
        <f t="shared" si="195"/>
        <v>2015</v>
      </c>
    </row>
    <row r="3052" spans="1:18" ht="28.8" hidden="1" x14ac:dyDescent="0.55000000000000004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192"/>
        <v>42465.16851851852</v>
      </c>
      <c r="P3052" t="str">
        <f t="shared" si="193"/>
        <v>theater</v>
      </c>
      <c r="Q3052" t="str">
        <f t="shared" si="194"/>
        <v>spaces</v>
      </c>
      <c r="R3052">
        <f t="shared" si="195"/>
        <v>2016</v>
      </c>
    </row>
    <row r="3053" spans="1:18" ht="43.2" hidden="1" x14ac:dyDescent="0.55000000000000004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192"/>
        <v>42744.416030092587</v>
      </c>
      <c r="P3053" t="str">
        <f t="shared" si="193"/>
        <v>theater</v>
      </c>
      <c r="Q3053" t="str">
        <f t="shared" si="194"/>
        <v>spaces</v>
      </c>
      <c r="R3053">
        <f t="shared" si="195"/>
        <v>2017</v>
      </c>
    </row>
    <row r="3054" spans="1:18" ht="28.8" hidden="1" x14ac:dyDescent="0.55000000000000004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192"/>
        <v>42122.670069444444</v>
      </c>
      <c r="P3054" t="str">
        <f t="shared" si="193"/>
        <v>theater</v>
      </c>
      <c r="Q3054" t="str">
        <f t="shared" si="194"/>
        <v>spaces</v>
      </c>
      <c r="R3054">
        <f t="shared" si="195"/>
        <v>2015</v>
      </c>
    </row>
    <row r="3055" spans="1:18" ht="43.2" hidden="1" x14ac:dyDescent="0.55000000000000004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192"/>
        <v>41862.761724537035</v>
      </c>
      <c r="P3055" t="str">
        <f t="shared" si="193"/>
        <v>theater</v>
      </c>
      <c r="Q3055" t="str">
        <f t="shared" si="194"/>
        <v>spaces</v>
      </c>
      <c r="R3055">
        <f t="shared" si="195"/>
        <v>2014</v>
      </c>
    </row>
    <row r="3056" spans="1:18" ht="43.2" hidden="1" x14ac:dyDescent="0.55000000000000004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192"/>
        <v>42027.832800925928</v>
      </c>
      <c r="P3056" t="str">
        <f t="shared" si="193"/>
        <v>theater</v>
      </c>
      <c r="Q3056" t="str">
        <f t="shared" si="194"/>
        <v>spaces</v>
      </c>
      <c r="R3056">
        <f t="shared" si="195"/>
        <v>2015</v>
      </c>
    </row>
    <row r="3057" spans="1:18" ht="43.2" hidden="1" x14ac:dyDescent="0.55000000000000004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192"/>
        <v>41953.95821759259</v>
      </c>
      <c r="P3057" t="str">
        <f t="shared" si="193"/>
        <v>theater</v>
      </c>
      <c r="Q3057" t="str">
        <f t="shared" si="194"/>
        <v>spaces</v>
      </c>
      <c r="R3057">
        <f t="shared" si="195"/>
        <v>2014</v>
      </c>
    </row>
    <row r="3058" spans="1:18" ht="43.2" hidden="1" x14ac:dyDescent="0.55000000000000004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192"/>
        <v>41851.636388888888</v>
      </c>
      <c r="P3058" t="str">
        <f t="shared" si="193"/>
        <v>theater</v>
      </c>
      <c r="Q3058" t="str">
        <f t="shared" si="194"/>
        <v>spaces</v>
      </c>
      <c r="R3058">
        <f t="shared" si="195"/>
        <v>2014</v>
      </c>
    </row>
    <row r="3059" spans="1:18" ht="43.2" hidden="1" x14ac:dyDescent="0.55000000000000004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192"/>
        <v>42433.650590277779</v>
      </c>
      <c r="P3059" t="str">
        <f t="shared" si="193"/>
        <v>theater</v>
      </c>
      <c r="Q3059" t="str">
        <f t="shared" si="194"/>
        <v>spaces</v>
      </c>
      <c r="R3059">
        <f t="shared" si="195"/>
        <v>2016</v>
      </c>
    </row>
    <row r="3060" spans="1:18" ht="43.2" hidden="1" x14ac:dyDescent="0.55000000000000004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192"/>
        <v>42460.374305555553</v>
      </c>
      <c r="P3060" t="str">
        <f t="shared" si="193"/>
        <v>theater</v>
      </c>
      <c r="Q3060" t="str">
        <f t="shared" si="194"/>
        <v>spaces</v>
      </c>
      <c r="R3060">
        <f t="shared" si="195"/>
        <v>2016</v>
      </c>
    </row>
    <row r="3061" spans="1:18" ht="43.2" hidden="1" x14ac:dyDescent="0.55000000000000004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192"/>
        <v>41829.935717592591</v>
      </c>
      <c r="P3061" t="str">
        <f t="shared" si="193"/>
        <v>theater</v>
      </c>
      <c r="Q3061" t="str">
        <f t="shared" si="194"/>
        <v>spaces</v>
      </c>
      <c r="R3061">
        <f t="shared" si="195"/>
        <v>2014</v>
      </c>
    </row>
    <row r="3062" spans="1:18" ht="28.8" hidden="1" x14ac:dyDescent="0.55000000000000004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192"/>
        <v>42245.274699074071</v>
      </c>
      <c r="P3062" t="str">
        <f t="shared" si="193"/>
        <v>theater</v>
      </c>
      <c r="Q3062" t="str">
        <f t="shared" si="194"/>
        <v>spaces</v>
      </c>
      <c r="R3062">
        <f t="shared" si="195"/>
        <v>2015</v>
      </c>
    </row>
    <row r="3063" spans="1:18" hidden="1" x14ac:dyDescent="0.55000000000000004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192"/>
        <v>41834.784120370372</v>
      </c>
      <c r="P3063" t="str">
        <f t="shared" si="193"/>
        <v>theater</v>
      </c>
      <c r="Q3063" t="str">
        <f t="shared" si="194"/>
        <v>spaces</v>
      </c>
      <c r="R3063">
        <f t="shared" si="195"/>
        <v>2014</v>
      </c>
    </row>
    <row r="3064" spans="1:18" ht="43.2" hidden="1" x14ac:dyDescent="0.55000000000000004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192"/>
        <v>42248.535787037035</v>
      </c>
      <c r="P3064" t="str">
        <f t="shared" si="193"/>
        <v>theater</v>
      </c>
      <c r="Q3064" t="str">
        <f t="shared" si="194"/>
        <v>spaces</v>
      </c>
      <c r="R3064">
        <f t="shared" si="195"/>
        <v>2015</v>
      </c>
    </row>
    <row r="3065" spans="1:18" ht="43.2" hidden="1" x14ac:dyDescent="0.55000000000000004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192"/>
        <v>42630.922893518517</v>
      </c>
      <c r="P3065" t="str">
        <f t="shared" si="193"/>
        <v>theater</v>
      </c>
      <c r="Q3065" t="str">
        <f t="shared" si="194"/>
        <v>spaces</v>
      </c>
      <c r="R3065">
        <f t="shared" si="195"/>
        <v>2016</v>
      </c>
    </row>
    <row r="3066" spans="1:18" ht="28.8" hidden="1" x14ac:dyDescent="0.55000000000000004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192"/>
        <v>42299.130162037036</v>
      </c>
      <c r="P3066" t="str">
        <f t="shared" si="193"/>
        <v>theater</v>
      </c>
      <c r="Q3066" t="str">
        <f t="shared" si="194"/>
        <v>spaces</v>
      </c>
      <c r="R3066">
        <f t="shared" si="195"/>
        <v>2015</v>
      </c>
    </row>
    <row r="3067" spans="1:18" ht="43.2" hidden="1" x14ac:dyDescent="0.55000000000000004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192"/>
        <v>41825.055231481485</v>
      </c>
      <c r="P3067" t="str">
        <f t="shared" si="193"/>
        <v>theater</v>
      </c>
      <c r="Q3067" t="str">
        <f t="shared" si="194"/>
        <v>spaces</v>
      </c>
      <c r="R3067">
        <f t="shared" si="195"/>
        <v>2014</v>
      </c>
    </row>
    <row r="3068" spans="1:18" ht="43.2" hidden="1" x14ac:dyDescent="0.55000000000000004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192"/>
        <v>42531.228437500002</v>
      </c>
      <c r="P3068" t="str">
        <f t="shared" si="193"/>
        <v>theater</v>
      </c>
      <c r="Q3068" t="str">
        <f t="shared" si="194"/>
        <v>spaces</v>
      </c>
      <c r="R3068">
        <f t="shared" si="195"/>
        <v>2016</v>
      </c>
    </row>
    <row r="3069" spans="1:18" ht="43.2" hidden="1" x14ac:dyDescent="0.55000000000000004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192"/>
        <v>42226.938414351855</v>
      </c>
      <c r="P3069" t="str">
        <f t="shared" si="193"/>
        <v>theater</v>
      </c>
      <c r="Q3069" t="str">
        <f t="shared" si="194"/>
        <v>spaces</v>
      </c>
      <c r="R3069">
        <f t="shared" si="195"/>
        <v>2015</v>
      </c>
    </row>
    <row r="3070" spans="1:18" ht="43.2" hidden="1" x14ac:dyDescent="0.55000000000000004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192"/>
        <v>42263.691574074073</v>
      </c>
      <c r="P3070" t="str">
        <f t="shared" si="193"/>
        <v>theater</v>
      </c>
      <c r="Q3070" t="str">
        <f t="shared" si="194"/>
        <v>spaces</v>
      </c>
      <c r="R3070">
        <f t="shared" si="195"/>
        <v>2015</v>
      </c>
    </row>
    <row r="3071" spans="1:18" ht="43.2" hidden="1" x14ac:dyDescent="0.55000000000000004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192"/>
        <v>41957.833726851852</v>
      </c>
      <c r="P3071" t="str">
        <f t="shared" si="193"/>
        <v>theater</v>
      </c>
      <c r="Q3071" t="str">
        <f t="shared" si="194"/>
        <v>spaces</v>
      </c>
      <c r="R3071">
        <f t="shared" si="195"/>
        <v>2014</v>
      </c>
    </row>
    <row r="3072" spans="1:18" ht="43.2" hidden="1" x14ac:dyDescent="0.55000000000000004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192"/>
        <v>42690.733437499999</v>
      </c>
      <c r="P3072" t="str">
        <f t="shared" si="193"/>
        <v>theater</v>
      </c>
      <c r="Q3072" t="str">
        <f t="shared" si="194"/>
        <v>spaces</v>
      </c>
      <c r="R3072">
        <f t="shared" si="195"/>
        <v>2016</v>
      </c>
    </row>
    <row r="3073" spans="1:18" ht="43.2" hidden="1" x14ac:dyDescent="0.55000000000000004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192"/>
        <v>42097.732418981483</v>
      </c>
      <c r="P3073" t="str">
        <f t="shared" si="193"/>
        <v>theater</v>
      </c>
      <c r="Q3073" t="str">
        <f t="shared" si="194"/>
        <v>spaces</v>
      </c>
      <c r="R3073">
        <f t="shared" si="195"/>
        <v>2015</v>
      </c>
    </row>
    <row r="3074" spans="1:18" ht="43.2" hidden="1" x14ac:dyDescent="0.55000000000000004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si="192"/>
        <v>42658.690532407403</v>
      </c>
      <c r="P3074" t="str">
        <f t="shared" si="193"/>
        <v>theater</v>
      </c>
      <c r="Q3074" t="str">
        <f t="shared" si="194"/>
        <v>spaces</v>
      </c>
      <c r="R3074">
        <f t="shared" si="195"/>
        <v>2016</v>
      </c>
    </row>
    <row r="3075" spans="1:18" ht="43.2" hidden="1" x14ac:dyDescent="0.55000000000000004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si="192"/>
        <v>42111.684027777781</v>
      </c>
      <c r="P3075" t="str">
        <f t="shared" si="193"/>
        <v>theater</v>
      </c>
      <c r="Q3075" t="str">
        <f t="shared" si="194"/>
        <v>spaces</v>
      </c>
      <c r="R3075">
        <f t="shared" si="195"/>
        <v>2015</v>
      </c>
    </row>
    <row r="3076" spans="1:18" ht="57.6" hidden="1" x14ac:dyDescent="0.55000000000000004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192"/>
        <v>42409.571284722217</v>
      </c>
      <c r="P3076" t="str">
        <f t="shared" si="193"/>
        <v>theater</v>
      </c>
      <c r="Q3076" t="str">
        <f t="shared" si="194"/>
        <v>spaces</v>
      </c>
      <c r="R3076">
        <f t="shared" si="195"/>
        <v>2016</v>
      </c>
    </row>
    <row r="3077" spans="1:18" ht="43.2" hidden="1" x14ac:dyDescent="0.55000000000000004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192"/>
        <v>42551.102314814809</v>
      </c>
      <c r="P3077" t="str">
        <f t="shared" si="193"/>
        <v>theater</v>
      </c>
      <c r="Q3077" t="str">
        <f t="shared" si="194"/>
        <v>spaces</v>
      </c>
      <c r="R3077">
        <f t="shared" si="195"/>
        <v>2016</v>
      </c>
    </row>
    <row r="3078" spans="1:18" ht="28.8" hidden="1" x14ac:dyDescent="0.55000000000000004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192"/>
        <v>42226.651886574073</v>
      </c>
      <c r="P3078" t="str">
        <f t="shared" si="193"/>
        <v>theater</v>
      </c>
      <c r="Q3078" t="str">
        <f t="shared" si="194"/>
        <v>spaces</v>
      </c>
      <c r="R3078">
        <f t="shared" si="195"/>
        <v>2015</v>
      </c>
    </row>
    <row r="3079" spans="1:18" ht="43.2" hidden="1" x14ac:dyDescent="0.55000000000000004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192"/>
        <v>42766.956921296296</v>
      </c>
      <c r="P3079" t="str">
        <f t="shared" si="193"/>
        <v>theater</v>
      </c>
      <c r="Q3079" t="str">
        <f t="shared" si="194"/>
        <v>spaces</v>
      </c>
      <c r="R3079">
        <f t="shared" si="195"/>
        <v>2017</v>
      </c>
    </row>
    <row r="3080" spans="1:18" ht="43.2" hidden="1" x14ac:dyDescent="0.55000000000000004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192"/>
        <v>42031.138831018514</v>
      </c>
      <c r="P3080" t="str">
        <f t="shared" si="193"/>
        <v>theater</v>
      </c>
      <c r="Q3080" t="str">
        <f t="shared" si="194"/>
        <v>spaces</v>
      </c>
      <c r="R3080">
        <f t="shared" si="195"/>
        <v>2015</v>
      </c>
    </row>
    <row r="3081" spans="1:18" ht="43.2" hidden="1" x14ac:dyDescent="0.55000000000000004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192"/>
        <v>42055.713368055556</v>
      </c>
      <c r="P3081" t="str">
        <f t="shared" si="193"/>
        <v>theater</v>
      </c>
      <c r="Q3081" t="str">
        <f t="shared" si="194"/>
        <v>spaces</v>
      </c>
      <c r="R3081">
        <f t="shared" si="195"/>
        <v>2015</v>
      </c>
    </row>
    <row r="3082" spans="1:18" ht="43.2" hidden="1" x14ac:dyDescent="0.55000000000000004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ref="O3082:O3145" si="196">(((J3082/60)/60)/24)+DATE(1970,1,1)</f>
        <v>41940.028287037036</v>
      </c>
      <c r="P3082" t="str">
        <f t="shared" ref="P3082:P3145" si="197">LEFT(N3082,SEARCH("/",N3082)-1)</f>
        <v>theater</v>
      </c>
      <c r="Q3082" t="str">
        <f t="shared" ref="Q3082:Q3145" si="198">RIGHT(N3082,LEN(N3082)-SEARCH("/",N3082))</f>
        <v>spaces</v>
      </c>
      <c r="R3082">
        <f t="shared" ref="R3082:R3145" si="199">YEAR(O3082)</f>
        <v>2014</v>
      </c>
    </row>
    <row r="3083" spans="1:18" ht="43.2" hidden="1" x14ac:dyDescent="0.55000000000000004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196"/>
        <v>42237.181608796294</v>
      </c>
      <c r="P3083" t="str">
        <f t="shared" si="197"/>
        <v>theater</v>
      </c>
      <c r="Q3083" t="str">
        <f t="shared" si="198"/>
        <v>spaces</v>
      </c>
      <c r="R3083">
        <f t="shared" si="199"/>
        <v>2015</v>
      </c>
    </row>
    <row r="3084" spans="1:18" ht="43.2" hidden="1" x14ac:dyDescent="0.55000000000000004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196"/>
        <v>42293.922986111109</v>
      </c>
      <c r="P3084" t="str">
        <f t="shared" si="197"/>
        <v>theater</v>
      </c>
      <c r="Q3084" t="str">
        <f t="shared" si="198"/>
        <v>spaces</v>
      </c>
      <c r="R3084">
        <f t="shared" si="199"/>
        <v>2015</v>
      </c>
    </row>
    <row r="3085" spans="1:18" ht="57.6" hidden="1" x14ac:dyDescent="0.55000000000000004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196"/>
        <v>41853.563402777778</v>
      </c>
      <c r="P3085" t="str">
        <f t="shared" si="197"/>
        <v>theater</v>
      </c>
      <c r="Q3085" t="str">
        <f t="shared" si="198"/>
        <v>spaces</v>
      </c>
      <c r="R3085">
        <f t="shared" si="199"/>
        <v>2014</v>
      </c>
    </row>
    <row r="3086" spans="1:18" ht="43.2" hidden="1" x14ac:dyDescent="0.55000000000000004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196"/>
        <v>42100.723738425921</v>
      </c>
      <c r="P3086" t="str">
        <f t="shared" si="197"/>
        <v>theater</v>
      </c>
      <c r="Q3086" t="str">
        <f t="shared" si="198"/>
        <v>spaces</v>
      </c>
      <c r="R3086">
        <f t="shared" si="199"/>
        <v>2015</v>
      </c>
    </row>
    <row r="3087" spans="1:18" ht="43.2" hidden="1" x14ac:dyDescent="0.55000000000000004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196"/>
        <v>42246.883784722217</v>
      </c>
      <c r="P3087" t="str">
        <f t="shared" si="197"/>
        <v>theater</v>
      </c>
      <c r="Q3087" t="str">
        <f t="shared" si="198"/>
        <v>spaces</v>
      </c>
      <c r="R3087">
        <f t="shared" si="199"/>
        <v>2015</v>
      </c>
    </row>
    <row r="3088" spans="1:18" ht="43.2" hidden="1" x14ac:dyDescent="0.55000000000000004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196"/>
        <v>42173.67082175926</v>
      </c>
      <c r="P3088" t="str">
        <f t="shared" si="197"/>
        <v>theater</v>
      </c>
      <c r="Q3088" t="str">
        <f t="shared" si="198"/>
        <v>spaces</v>
      </c>
      <c r="R3088">
        <f t="shared" si="199"/>
        <v>2015</v>
      </c>
    </row>
    <row r="3089" spans="1:18" ht="43.2" hidden="1" x14ac:dyDescent="0.55000000000000004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196"/>
        <v>42665.150347222225</v>
      </c>
      <c r="P3089" t="str">
        <f t="shared" si="197"/>
        <v>theater</v>
      </c>
      <c r="Q3089" t="str">
        <f t="shared" si="198"/>
        <v>spaces</v>
      </c>
      <c r="R3089">
        <f t="shared" si="199"/>
        <v>2016</v>
      </c>
    </row>
    <row r="3090" spans="1:18" ht="28.8" hidden="1" x14ac:dyDescent="0.55000000000000004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196"/>
        <v>41981.57230324074</v>
      </c>
      <c r="P3090" t="str">
        <f t="shared" si="197"/>
        <v>theater</v>
      </c>
      <c r="Q3090" t="str">
        <f t="shared" si="198"/>
        <v>spaces</v>
      </c>
      <c r="R3090">
        <f t="shared" si="199"/>
        <v>2014</v>
      </c>
    </row>
    <row r="3091" spans="1:18" ht="43.2" hidden="1" x14ac:dyDescent="0.55000000000000004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196"/>
        <v>42528.542627314819</v>
      </c>
      <c r="P3091" t="str">
        <f t="shared" si="197"/>
        <v>theater</v>
      </c>
      <c r="Q3091" t="str">
        <f t="shared" si="198"/>
        <v>spaces</v>
      </c>
      <c r="R3091">
        <f t="shared" si="199"/>
        <v>2016</v>
      </c>
    </row>
    <row r="3092" spans="1:18" ht="43.2" hidden="1" x14ac:dyDescent="0.55000000000000004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196"/>
        <v>42065.818807870368</v>
      </c>
      <c r="P3092" t="str">
        <f t="shared" si="197"/>
        <v>theater</v>
      </c>
      <c r="Q3092" t="str">
        <f t="shared" si="198"/>
        <v>spaces</v>
      </c>
      <c r="R3092">
        <f t="shared" si="199"/>
        <v>2015</v>
      </c>
    </row>
    <row r="3093" spans="1:18" ht="43.2" hidden="1" x14ac:dyDescent="0.55000000000000004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196"/>
        <v>42566.948414351849</v>
      </c>
      <c r="P3093" t="str">
        <f t="shared" si="197"/>
        <v>theater</v>
      </c>
      <c r="Q3093" t="str">
        <f t="shared" si="198"/>
        <v>spaces</v>
      </c>
      <c r="R3093">
        <f t="shared" si="199"/>
        <v>2016</v>
      </c>
    </row>
    <row r="3094" spans="1:18" ht="43.2" hidden="1" x14ac:dyDescent="0.55000000000000004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196"/>
        <v>42255.619351851856</v>
      </c>
      <c r="P3094" t="str">
        <f t="shared" si="197"/>
        <v>theater</v>
      </c>
      <c r="Q3094" t="str">
        <f t="shared" si="198"/>
        <v>spaces</v>
      </c>
      <c r="R3094">
        <f t="shared" si="199"/>
        <v>2015</v>
      </c>
    </row>
    <row r="3095" spans="1:18" ht="43.2" hidden="1" x14ac:dyDescent="0.55000000000000004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196"/>
        <v>41760.909039351849</v>
      </c>
      <c r="P3095" t="str">
        <f t="shared" si="197"/>
        <v>theater</v>
      </c>
      <c r="Q3095" t="str">
        <f t="shared" si="198"/>
        <v>spaces</v>
      </c>
      <c r="R3095">
        <f t="shared" si="199"/>
        <v>2014</v>
      </c>
    </row>
    <row r="3096" spans="1:18" ht="28.8" hidden="1" x14ac:dyDescent="0.55000000000000004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196"/>
        <v>42207.795787037037</v>
      </c>
      <c r="P3096" t="str">
        <f t="shared" si="197"/>
        <v>theater</v>
      </c>
      <c r="Q3096" t="str">
        <f t="shared" si="198"/>
        <v>spaces</v>
      </c>
      <c r="R3096">
        <f t="shared" si="199"/>
        <v>2015</v>
      </c>
    </row>
    <row r="3097" spans="1:18" ht="43.2" hidden="1" x14ac:dyDescent="0.55000000000000004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196"/>
        <v>42523.025231481486</v>
      </c>
      <c r="P3097" t="str">
        <f t="shared" si="197"/>
        <v>theater</v>
      </c>
      <c r="Q3097" t="str">
        <f t="shared" si="198"/>
        <v>spaces</v>
      </c>
      <c r="R3097">
        <f t="shared" si="199"/>
        <v>2016</v>
      </c>
    </row>
    <row r="3098" spans="1:18" ht="43.2" hidden="1" x14ac:dyDescent="0.55000000000000004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196"/>
        <v>42114.825532407413</v>
      </c>
      <c r="P3098" t="str">
        <f t="shared" si="197"/>
        <v>theater</v>
      </c>
      <c r="Q3098" t="str">
        <f t="shared" si="198"/>
        <v>spaces</v>
      </c>
      <c r="R3098">
        <f t="shared" si="199"/>
        <v>2015</v>
      </c>
    </row>
    <row r="3099" spans="1:18" ht="43.2" hidden="1" x14ac:dyDescent="0.55000000000000004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196"/>
        <v>42629.503483796296</v>
      </c>
      <c r="P3099" t="str">
        <f t="shared" si="197"/>
        <v>theater</v>
      </c>
      <c r="Q3099" t="str">
        <f t="shared" si="198"/>
        <v>spaces</v>
      </c>
      <c r="R3099">
        <f t="shared" si="199"/>
        <v>2016</v>
      </c>
    </row>
    <row r="3100" spans="1:18" ht="43.2" hidden="1" x14ac:dyDescent="0.55000000000000004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196"/>
        <v>42359.792233796295</v>
      </c>
      <c r="P3100" t="str">
        <f t="shared" si="197"/>
        <v>theater</v>
      </c>
      <c r="Q3100" t="str">
        <f t="shared" si="198"/>
        <v>spaces</v>
      </c>
      <c r="R3100">
        <f t="shared" si="199"/>
        <v>2015</v>
      </c>
    </row>
    <row r="3101" spans="1:18" ht="43.2" hidden="1" x14ac:dyDescent="0.55000000000000004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196"/>
        <v>42382.189710648148</v>
      </c>
      <c r="P3101" t="str">
        <f t="shared" si="197"/>
        <v>theater</v>
      </c>
      <c r="Q3101" t="str">
        <f t="shared" si="198"/>
        <v>spaces</v>
      </c>
      <c r="R3101">
        <f t="shared" si="199"/>
        <v>2016</v>
      </c>
    </row>
    <row r="3102" spans="1:18" ht="43.2" hidden="1" x14ac:dyDescent="0.55000000000000004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196"/>
        <v>41902.622395833336</v>
      </c>
      <c r="P3102" t="str">
        <f t="shared" si="197"/>
        <v>theater</v>
      </c>
      <c r="Q3102" t="str">
        <f t="shared" si="198"/>
        <v>spaces</v>
      </c>
      <c r="R3102">
        <f t="shared" si="199"/>
        <v>2014</v>
      </c>
    </row>
    <row r="3103" spans="1:18" ht="57.6" hidden="1" x14ac:dyDescent="0.55000000000000004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196"/>
        <v>42171.383530092593</v>
      </c>
      <c r="P3103" t="str">
        <f t="shared" si="197"/>
        <v>theater</v>
      </c>
      <c r="Q3103" t="str">
        <f t="shared" si="198"/>
        <v>spaces</v>
      </c>
      <c r="R3103">
        <f t="shared" si="199"/>
        <v>2015</v>
      </c>
    </row>
    <row r="3104" spans="1:18" ht="43.2" hidden="1" x14ac:dyDescent="0.55000000000000004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196"/>
        <v>42555.340486111112</v>
      </c>
      <c r="P3104" t="str">
        <f t="shared" si="197"/>
        <v>theater</v>
      </c>
      <c r="Q3104" t="str">
        <f t="shared" si="198"/>
        <v>spaces</v>
      </c>
      <c r="R3104">
        <f t="shared" si="199"/>
        <v>2016</v>
      </c>
    </row>
    <row r="3105" spans="1:18" ht="28.8" hidden="1" x14ac:dyDescent="0.55000000000000004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196"/>
        <v>42107.156319444446</v>
      </c>
      <c r="P3105" t="str">
        <f t="shared" si="197"/>
        <v>theater</v>
      </c>
      <c r="Q3105" t="str">
        <f t="shared" si="198"/>
        <v>spaces</v>
      </c>
      <c r="R3105">
        <f t="shared" si="199"/>
        <v>2015</v>
      </c>
    </row>
    <row r="3106" spans="1:18" ht="43.2" hidden="1" x14ac:dyDescent="0.55000000000000004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196"/>
        <v>42006.908692129626</v>
      </c>
      <c r="P3106" t="str">
        <f t="shared" si="197"/>
        <v>theater</v>
      </c>
      <c r="Q3106" t="str">
        <f t="shared" si="198"/>
        <v>spaces</v>
      </c>
      <c r="R3106">
        <f t="shared" si="199"/>
        <v>2015</v>
      </c>
    </row>
    <row r="3107" spans="1:18" ht="43.2" hidden="1" x14ac:dyDescent="0.55000000000000004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196"/>
        <v>41876.718935185185</v>
      </c>
      <c r="P3107" t="str">
        <f t="shared" si="197"/>
        <v>theater</v>
      </c>
      <c r="Q3107" t="str">
        <f t="shared" si="198"/>
        <v>spaces</v>
      </c>
      <c r="R3107">
        <f t="shared" si="199"/>
        <v>2014</v>
      </c>
    </row>
    <row r="3108" spans="1:18" ht="43.2" hidden="1" x14ac:dyDescent="0.55000000000000004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196"/>
        <v>42241.429120370376</v>
      </c>
      <c r="P3108" t="str">
        <f t="shared" si="197"/>
        <v>theater</v>
      </c>
      <c r="Q3108" t="str">
        <f t="shared" si="198"/>
        <v>spaces</v>
      </c>
      <c r="R3108">
        <f t="shared" si="199"/>
        <v>2015</v>
      </c>
    </row>
    <row r="3109" spans="1:18" ht="43.2" hidden="1" x14ac:dyDescent="0.55000000000000004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196"/>
        <v>42128.814247685179</v>
      </c>
      <c r="P3109" t="str">
        <f t="shared" si="197"/>
        <v>theater</v>
      </c>
      <c r="Q3109" t="str">
        <f t="shared" si="198"/>
        <v>spaces</v>
      </c>
      <c r="R3109">
        <f t="shared" si="199"/>
        <v>2015</v>
      </c>
    </row>
    <row r="3110" spans="1:18" hidden="1" x14ac:dyDescent="0.55000000000000004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196"/>
        <v>42062.680486111116</v>
      </c>
      <c r="P3110" t="str">
        <f t="shared" si="197"/>
        <v>theater</v>
      </c>
      <c r="Q3110" t="str">
        <f t="shared" si="198"/>
        <v>spaces</v>
      </c>
      <c r="R3110">
        <f t="shared" si="199"/>
        <v>2015</v>
      </c>
    </row>
    <row r="3111" spans="1:18" ht="43.2" hidden="1" x14ac:dyDescent="0.55000000000000004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196"/>
        <v>41844.125115740739</v>
      </c>
      <c r="P3111" t="str">
        <f t="shared" si="197"/>
        <v>theater</v>
      </c>
      <c r="Q3111" t="str">
        <f t="shared" si="198"/>
        <v>spaces</v>
      </c>
      <c r="R3111">
        <f t="shared" si="199"/>
        <v>2014</v>
      </c>
    </row>
    <row r="3112" spans="1:18" ht="43.2" hidden="1" x14ac:dyDescent="0.55000000000000004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196"/>
        <v>42745.031469907408</v>
      </c>
      <c r="P3112" t="str">
        <f t="shared" si="197"/>
        <v>theater</v>
      </c>
      <c r="Q3112" t="str">
        <f t="shared" si="198"/>
        <v>spaces</v>
      </c>
      <c r="R3112">
        <f t="shared" si="199"/>
        <v>2017</v>
      </c>
    </row>
    <row r="3113" spans="1:18" ht="28.8" hidden="1" x14ac:dyDescent="0.55000000000000004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196"/>
        <v>41885.595138888886</v>
      </c>
      <c r="P3113" t="str">
        <f t="shared" si="197"/>
        <v>theater</v>
      </c>
      <c r="Q3113" t="str">
        <f t="shared" si="198"/>
        <v>spaces</v>
      </c>
      <c r="R3113">
        <f t="shared" si="199"/>
        <v>2014</v>
      </c>
    </row>
    <row r="3114" spans="1:18" ht="43.2" hidden="1" x14ac:dyDescent="0.55000000000000004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196"/>
        <v>42615.121921296297</v>
      </c>
      <c r="P3114" t="str">
        <f t="shared" si="197"/>
        <v>theater</v>
      </c>
      <c r="Q3114" t="str">
        <f t="shared" si="198"/>
        <v>spaces</v>
      </c>
      <c r="R3114">
        <f t="shared" si="199"/>
        <v>2016</v>
      </c>
    </row>
    <row r="3115" spans="1:18" ht="43.2" hidden="1" x14ac:dyDescent="0.55000000000000004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196"/>
        <v>42081.731273148151</v>
      </c>
      <c r="P3115" t="str">
        <f t="shared" si="197"/>
        <v>theater</v>
      </c>
      <c r="Q3115" t="str">
        <f t="shared" si="198"/>
        <v>spaces</v>
      </c>
      <c r="R3115">
        <f t="shared" si="199"/>
        <v>2015</v>
      </c>
    </row>
    <row r="3116" spans="1:18" ht="43.2" hidden="1" x14ac:dyDescent="0.55000000000000004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196"/>
        <v>41843.632523148146</v>
      </c>
      <c r="P3116" t="str">
        <f t="shared" si="197"/>
        <v>theater</v>
      </c>
      <c r="Q3116" t="str">
        <f t="shared" si="198"/>
        <v>spaces</v>
      </c>
      <c r="R3116">
        <f t="shared" si="199"/>
        <v>2014</v>
      </c>
    </row>
    <row r="3117" spans="1:18" ht="43.2" hidden="1" x14ac:dyDescent="0.55000000000000004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196"/>
        <v>42496.447071759263</v>
      </c>
      <c r="P3117" t="str">
        <f t="shared" si="197"/>
        <v>theater</v>
      </c>
      <c r="Q3117" t="str">
        <f t="shared" si="198"/>
        <v>spaces</v>
      </c>
      <c r="R3117">
        <f t="shared" si="199"/>
        <v>2016</v>
      </c>
    </row>
    <row r="3118" spans="1:18" ht="43.2" hidden="1" x14ac:dyDescent="0.55000000000000004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196"/>
        <v>42081.515335648146</v>
      </c>
      <c r="P3118" t="str">
        <f t="shared" si="197"/>
        <v>theater</v>
      </c>
      <c r="Q3118" t="str">
        <f t="shared" si="198"/>
        <v>spaces</v>
      </c>
      <c r="R3118">
        <f t="shared" si="199"/>
        <v>2015</v>
      </c>
    </row>
    <row r="3119" spans="1:18" ht="43.2" hidden="1" x14ac:dyDescent="0.55000000000000004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196"/>
        <v>42509.374537037031</v>
      </c>
      <c r="P3119" t="str">
        <f t="shared" si="197"/>
        <v>theater</v>
      </c>
      <c r="Q3119" t="str">
        <f t="shared" si="198"/>
        <v>spaces</v>
      </c>
      <c r="R3119">
        <f t="shared" si="199"/>
        <v>2016</v>
      </c>
    </row>
    <row r="3120" spans="1:18" ht="28.8" hidden="1" x14ac:dyDescent="0.55000000000000004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196"/>
        <v>42534.649571759262</v>
      </c>
      <c r="P3120" t="str">
        <f t="shared" si="197"/>
        <v>theater</v>
      </c>
      <c r="Q3120" t="str">
        <f t="shared" si="198"/>
        <v>spaces</v>
      </c>
      <c r="R3120">
        <f t="shared" si="199"/>
        <v>2016</v>
      </c>
    </row>
    <row r="3121" spans="1:18" ht="43.2" hidden="1" x14ac:dyDescent="0.55000000000000004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196"/>
        <v>42060.04550925926</v>
      </c>
      <c r="P3121" t="str">
        <f t="shared" si="197"/>
        <v>theater</v>
      </c>
      <c r="Q3121" t="str">
        <f t="shared" si="198"/>
        <v>spaces</v>
      </c>
      <c r="R3121">
        <f t="shared" si="199"/>
        <v>2015</v>
      </c>
    </row>
    <row r="3122" spans="1:18" ht="43.2" hidden="1" x14ac:dyDescent="0.55000000000000004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196"/>
        <v>42435.942083333335</v>
      </c>
      <c r="P3122" t="str">
        <f t="shared" si="197"/>
        <v>theater</v>
      </c>
      <c r="Q3122" t="str">
        <f t="shared" si="198"/>
        <v>spaces</v>
      </c>
      <c r="R3122">
        <f t="shared" si="199"/>
        <v>2016</v>
      </c>
    </row>
    <row r="3123" spans="1:18" ht="28.8" hidden="1" x14ac:dyDescent="0.55000000000000004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196"/>
        <v>41848.679803240739</v>
      </c>
      <c r="P3123" t="str">
        <f t="shared" si="197"/>
        <v>theater</v>
      </c>
      <c r="Q3123" t="str">
        <f t="shared" si="198"/>
        <v>spaces</v>
      </c>
      <c r="R3123">
        <f t="shared" si="199"/>
        <v>2014</v>
      </c>
    </row>
    <row r="3124" spans="1:18" hidden="1" x14ac:dyDescent="0.55000000000000004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196"/>
        <v>42678.932083333333</v>
      </c>
      <c r="P3124" t="str">
        <f t="shared" si="197"/>
        <v>theater</v>
      </c>
      <c r="Q3124" t="str">
        <f t="shared" si="198"/>
        <v>spaces</v>
      </c>
      <c r="R3124">
        <f t="shared" si="199"/>
        <v>2016</v>
      </c>
    </row>
    <row r="3125" spans="1:18" ht="43.2" hidden="1" x14ac:dyDescent="0.55000000000000004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196"/>
        <v>42530.993032407408</v>
      </c>
      <c r="P3125" t="str">
        <f t="shared" si="197"/>
        <v>theater</v>
      </c>
      <c r="Q3125" t="str">
        <f t="shared" si="198"/>
        <v>spaces</v>
      </c>
      <c r="R3125">
        <f t="shared" si="199"/>
        <v>2016</v>
      </c>
    </row>
    <row r="3126" spans="1:18" ht="28.8" hidden="1" x14ac:dyDescent="0.55000000000000004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196"/>
        <v>41977.780104166668</v>
      </c>
      <c r="P3126" t="str">
        <f t="shared" si="197"/>
        <v>theater</v>
      </c>
      <c r="Q3126" t="str">
        <f t="shared" si="198"/>
        <v>spaces</v>
      </c>
      <c r="R3126">
        <f t="shared" si="199"/>
        <v>2014</v>
      </c>
    </row>
    <row r="3127" spans="1:18" hidden="1" x14ac:dyDescent="0.55000000000000004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196"/>
        <v>42346.20685185185</v>
      </c>
      <c r="P3127" t="str">
        <f t="shared" si="197"/>
        <v>theater</v>
      </c>
      <c r="Q3127" t="str">
        <f t="shared" si="198"/>
        <v>spaces</v>
      </c>
      <c r="R3127">
        <f t="shared" si="199"/>
        <v>2015</v>
      </c>
    </row>
    <row r="3128" spans="1:18" ht="72" hidden="1" x14ac:dyDescent="0.55000000000000004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196"/>
        <v>42427.01807870371</v>
      </c>
      <c r="P3128" t="str">
        <f t="shared" si="197"/>
        <v>theater</v>
      </c>
      <c r="Q3128" t="str">
        <f t="shared" si="198"/>
        <v>spaces</v>
      </c>
      <c r="R3128">
        <f t="shared" si="199"/>
        <v>2016</v>
      </c>
    </row>
    <row r="3129" spans="1:18" ht="43.2" hidden="1" x14ac:dyDescent="0.55000000000000004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196"/>
        <v>42034.856817129628</v>
      </c>
      <c r="P3129" t="str">
        <f t="shared" si="197"/>
        <v>theater</v>
      </c>
      <c r="Q3129" t="str">
        <f t="shared" si="198"/>
        <v>spaces</v>
      </c>
      <c r="R3129">
        <f t="shared" si="199"/>
        <v>2015</v>
      </c>
    </row>
    <row r="3130" spans="1:18" x14ac:dyDescent="0.55000000000000004">
      <c r="A3130">
        <v>3586</v>
      </c>
      <c r="B3130" s="3" t="s">
        <v>3585</v>
      </c>
      <c r="C3130" s="3" t="s">
        <v>7696</v>
      </c>
      <c r="D3130" s="6">
        <v>7500</v>
      </c>
      <c r="E3130" s="8">
        <v>8207</v>
      </c>
      <c r="F3130" t="s">
        <v>8218</v>
      </c>
      <c r="G3130" t="s">
        <v>8223</v>
      </c>
      <c r="H3130" t="s">
        <v>8245</v>
      </c>
      <c r="I3130">
        <v>1474649070</v>
      </c>
      <c r="J3130">
        <v>1469465070</v>
      </c>
      <c r="K3130" t="b">
        <v>0</v>
      </c>
      <c r="L3130">
        <v>54</v>
      </c>
      <c r="M3130" t="b">
        <v>1</v>
      </c>
      <c r="N3130" t="s">
        <v>8269</v>
      </c>
      <c r="O3130" s="9">
        <f t="shared" si="196"/>
        <v>42576.697569444441</v>
      </c>
      <c r="P3130" t="str">
        <f t="shared" si="197"/>
        <v>theater</v>
      </c>
      <c r="Q3130" t="str">
        <f t="shared" si="198"/>
        <v>plays</v>
      </c>
      <c r="R3130">
        <f t="shared" si="199"/>
        <v>2016</v>
      </c>
    </row>
    <row r="3131" spans="1:18" ht="43.2" x14ac:dyDescent="0.55000000000000004">
      <c r="A3131">
        <v>3712</v>
      </c>
      <c r="B3131" s="3" t="s">
        <v>3709</v>
      </c>
      <c r="C3131" s="3" t="s">
        <v>7822</v>
      </c>
      <c r="D3131" s="6">
        <v>7500</v>
      </c>
      <c r="E3131" s="8">
        <v>11530</v>
      </c>
      <c r="F3131" t="s">
        <v>8218</v>
      </c>
      <c r="G3131" t="s">
        <v>8223</v>
      </c>
      <c r="H3131" t="s">
        <v>8245</v>
      </c>
      <c r="I3131">
        <v>1433055540</v>
      </c>
      <c r="J3131">
        <v>1431230867</v>
      </c>
      <c r="K3131" t="b">
        <v>0</v>
      </c>
      <c r="L3131">
        <v>104</v>
      </c>
      <c r="M3131" t="b">
        <v>1</v>
      </c>
      <c r="N3131" t="s">
        <v>8269</v>
      </c>
      <c r="O3131" s="9">
        <f t="shared" si="196"/>
        <v>42134.172071759262</v>
      </c>
      <c r="P3131" t="str">
        <f t="shared" si="197"/>
        <v>theater</v>
      </c>
      <c r="Q3131" t="str">
        <f t="shared" si="198"/>
        <v>plays</v>
      </c>
      <c r="R3131">
        <f t="shared" si="199"/>
        <v>2015</v>
      </c>
    </row>
    <row r="3132" spans="1:18" ht="28.8" x14ac:dyDescent="0.55000000000000004">
      <c r="A3132">
        <v>3862</v>
      </c>
      <c r="B3132" s="3" t="s">
        <v>3859</v>
      </c>
      <c r="C3132" s="3" t="s">
        <v>7971</v>
      </c>
      <c r="D3132" s="6">
        <v>7500</v>
      </c>
      <c r="E3132" s="8">
        <v>1</v>
      </c>
      <c r="F3132" t="s">
        <v>8220</v>
      </c>
      <c r="G3132" t="s">
        <v>8223</v>
      </c>
      <c r="H3132" t="s">
        <v>8245</v>
      </c>
      <c r="I3132">
        <v>1473699540</v>
      </c>
      <c r="J3132">
        <v>1472451356</v>
      </c>
      <c r="K3132" t="b">
        <v>0</v>
      </c>
      <c r="L3132">
        <v>1</v>
      </c>
      <c r="M3132" t="b">
        <v>0</v>
      </c>
      <c r="N3132" t="s">
        <v>8269</v>
      </c>
      <c r="O3132" s="9">
        <f t="shared" si="196"/>
        <v>42611.261064814811</v>
      </c>
      <c r="P3132" t="str">
        <f t="shared" si="197"/>
        <v>theater</v>
      </c>
      <c r="Q3132" t="str">
        <f t="shared" si="198"/>
        <v>plays</v>
      </c>
      <c r="R3132">
        <f t="shared" si="199"/>
        <v>2016</v>
      </c>
    </row>
    <row r="3133" spans="1:18" ht="43.2" x14ac:dyDescent="0.55000000000000004">
      <c r="A3133">
        <v>3966</v>
      </c>
      <c r="B3133" s="3" t="s">
        <v>3963</v>
      </c>
      <c r="C3133" s="3" t="s">
        <v>8073</v>
      </c>
      <c r="D3133" s="6">
        <v>7500</v>
      </c>
      <c r="E3133" s="8">
        <v>45</v>
      </c>
      <c r="F3133" t="s">
        <v>8220</v>
      </c>
      <c r="G3133" t="s">
        <v>8223</v>
      </c>
      <c r="H3133" t="s">
        <v>8245</v>
      </c>
      <c r="I3133">
        <v>1406170740</v>
      </c>
      <c r="J3133">
        <v>1402506278</v>
      </c>
      <c r="K3133" t="b">
        <v>0</v>
      </c>
      <c r="L3133">
        <v>2</v>
      </c>
      <c r="M3133" t="b">
        <v>0</v>
      </c>
      <c r="N3133" t="s">
        <v>8269</v>
      </c>
      <c r="O3133" s="9">
        <f t="shared" si="196"/>
        <v>41801.711550925924</v>
      </c>
      <c r="P3133" t="str">
        <f t="shared" si="197"/>
        <v>theater</v>
      </c>
      <c r="Q3133" t="str">
        <f t="shared" si="198"/>
        <v>plays</v>
      </c>
      <c r="R3133">
        <f t="shared" si="199"/>
        <v>2014</v>
      </c>
    </row>
    <row r="3134" spans="1:18" ht="43.2" x14ac:dyDescent="0.55000000000000004">
      <c r="A3134">
        <v>4010</v>
      </c>
      <c r="B3134" s="3" t="s">
        <v>4006</v>
      </c>
      <c r="C3134" s="3" t="s">
        <v>8115</v>
      </c>
      <c r="D3134" s="6">
        <v>7200</v>
      </c>
      <c r="E3134" s="8">
        <v>1742</v>
      </c>
      <c r="F3134" t="s">
        <v>8220</v>
      </c>
      <c r="G3134" t="s">
        <v>8223</v>
      </c>
      <c r="H3134" t="s">
        <v>8245</v>
      </c>
      <c r="I3134">
        <v>1414348166</v>
      </c>
      <c r="J3134">
        <v>1412879366</v>
      </c>
      <c r="K3134" t="b">
        <v>0</v>
      </c>
      <c r="L3134">
        <v>38</v>
      </c>
      <c r="M3134" t="b">
        <v>0</v>
      </c>
      <c r="N3134" t="s">
        <v>8269</v>
      </c>
      <c r="O3134" s="9">
        <f t="shared" si="196"/>
        <v>41921.770439814813</v>
      </c>
      <c r="P3134" t="str">
        <f t="shared" si="197"/>
        <v>theater</v>
      </c>
      <c r="Q3134" t="str">
        <f t="shared" si="198"/>
        <v>plays</v>
      </c>
      <c r="R3134">
        <f t="shared" si="199"/>
        <v>2014</v>
      </c>
    </row>
    <row r="3135" spans="1:18" ht="43.2" x14ac:dyDescent="0.55000000000000004">
      <c r="A3135">
        <v>3154</v>
      </c>
      <c r="B3135" s="3" t="s">
        <v>3154</v>
      </c>
      <c r="C3135" s="3" t="s">
        <v>7264</v>
      </c>
      <c r="D3135" s="6">
        <v>7000</v>
      </c>
      <c r="E3135" s="8">
        <v>7905</v>
      </c>
      <c r="F3135" t="s">
        <v>8218</v>
      </c>
      <c r="G3135" t="s">
        <v>8223</v>
      </c>
      <c r="H3135" t="s">
        <v>8245</v>
      </c>
      <c r="I3135">
        <v>1333310458</v>
      </c>
      <c r="J3135">
        <v>1330722058</v>
      </c>
      <c r="K3135" t="b">
        <v>1</v>
      </c>
      <c r="L3135">
        <v>123</v>
      </c>
      <c r="M3135" t="b">
        <v>1</v>
      </c>
      <c r="N3135" t="s">
        <v>8269</v>
      </c>
      <c r="O3135" s="9">
        <f t="shared" si="196"/>
        <v>40970.875671296293</v>
      </c>
      <c r="P3135" t="str">
        <f t="shared" si="197"/>
        <v>theater</v>
      </c>
      <c r="Q3135" t="str">
        <f t="shared" si="198"/>
        <v>plays</v>
      </c>
      <c r="R3135">
        <f t="shared" si="199"/>
        <v>2012</v>
      </c>
    </row>
    <row r="3136" spans="1:18" ht="43.2" x14ac:dyDescent="0.55000000000000004">
      <c r="A3136">
        <v>3171</v>
      </c>
      <c r="B3136" s="3" t="s">
        <v>3171</v>
      </c>
      <c r="C3136" s="3" t="s">
        <v>7281</v>
      </c>
      <c r="D3136" s="6">
        <v>7000</v>
      </c>
      <c r="E3136" s="8">
        <v>7617</v>
      </c>
      <c r="F3136" t="s">
        <v>8218</v>
      </c>
      <c r="G3136" t="s">
        <v>8224</v>
      </c>
      <c r="H3136" t="s">
        <v>8246</v>
      </c>
      <c r="I3136">
        <v>1462545358</v>
      </c>
      <c r="J3136">
        <v>1459953358</v>
      </c>
      <c r="K3136" t="b">
        <v>1</v>
      </c>
      <c r="L3136">
        <v>117</v>
      </c>
      <c r="M3136" t="b">
        <v>1</v>
      </c>
      <c r="N3136" t="s">
        <v>8269</v>
      </c>
      <c r="O3136" s="9">
        <f t="shared" si="196"/>
        <v>42466.608310185184</v>
      </c>
      <c r="P3136" t="str">
        <f t="shared" si="197"/>
        <v>theater</v>
      </c>
      <c r="Q3136" t="str">
        <f t="shared" si="198"/>
        <v>plays</v>
      </c>
      <c r="R3136">
        <f t="shared" si="199"/>
        <v>2016</v>
      </c>
    </row>
    <row r="3137" spans="1:18" ht="57.6" x14ac:dyDescent="0.55000000000000004">
      <c r="A3137">
        <v>3182</v>
      </c>
      <c r="B3137" s="3" t="s">
        <v>3182</v>
      </c>
      <c r="C3137" s="3" t="s">
        <v>7292</v>
      </c>
      <c r="D3137" s="6">
        <v>7000</v>
      </c>
      <c r="E3137" s="8">
        <v>7062</v>
      </c>
      <c r="F3137" t="s">
        <v>8218</v>
      </c>
      <c r="G3137" t="s">
        <v>8223</v>
      </c>
      <c r="H3137" t="s">
        <v>8245</v>
      </c>
      <c r="I3137">
        <v>1328029200</v>
      </c>
      <c r="J3137">
        <v>1323211621</v>
      </c>
      <c r="K3137" t="b">
        <v>1</v>
      </c>
      <c r="L3137">
        <v>151</v>
      </c>
      <c r="M3137" t="b">
        <v>1</v>
      </c>
      <c r="N3137" t="s">
        <v>8269</v>
      </c>
      <c r="O3137" s="9">
        <f t="shared" si="196"/>
        <v>40883.949317129627</v>
      </c>
      <c r="P3137" t="str">
        <f t="shared" si="197"/>
        <v>theater</v>
      </c>
      <c r="Q3137" t="str">
        <f t="shared" si="198"/>
        <v>plays</v>
      </c>
      <c r="R3137">
        <f t="shared" si="199"/>
        <v>2011</v>
      </c>
    </row>
    <row r="3138" spans="1:18" ht="28.8" x14ac:dyDescent="0.55000000000000004">
      <c r="A3138">
        <v>3228</v>
      </c>
      <c r="B3138" s="3" t="s">
        <v>3228</v>
      </c>
      <c r="C3138" s="3" t="s">
        <v>7338</v>
      </c>
      <c r="D3138" s="6">
        <v>7000</v>
      </c>
      <c r="E3138" s="8">
        <v>7164</v>
      </c>
      <c r="F3138" t="s">
        <v>8218</v>
      </c>
      <c r="G3138" t="s">
        <v>8223</v>
      </c>
      <c r="H3138" t="s">
        <v>8245</v>
      </c>
      <c r="I3138">
        <v>1450328340</v>
      </c>
      <c r="J3138">
        <v>1447606884</v>
      </c>
      <c r="K3138" t="b">
        <v>1</v>
      </c>
      <c r="L3138">
        <v>37</v>
      </c>
      <c r="M3138" t="b">
        <v>1</v>
      </c>
      <c r="N3138" t="s">
        <v>8269</v>
      </c>
      <c r="O3138" s="9">
        <f t="shared" si="196"/>
        <v>42323.70930555556</v>
      </c>
      <c r="P3138" t="str">
        <f t="shared" si="197"/>
        <v>theater</v>
      </c>
      <c r="Q3138" t="str">
        <f t="shared" si="198"/>
        <v>plays</v>
      </c>
      <c r="R3138">
        <f t="shared" si="199"/>
        <v>2015</v>
      </c>
    </row>
    <row r="3139" spans="1:18" ht="28.8" x14ac:dyDescent="0.55000000000000004">
      <c r="A3139">
        <v>3258</v>
      </c>
      <c r="B3139" s="3" t="s">
        <v>3258</v>
      </c>
      <c r="C3139" s="3" t="s">
        <v>7368</v>
      </c>
      <c r="D3139" s="6">
        <v>7000</v>
      </c>
      <c r="E3139" s="8">
        <v>7365</v>
      </c>
      <c r="F3139" t="s">
        <v>8218</v>
      </c>
      <c r="G3139" t="s">
        <v>8223</v>
      </c>
      <c r="H3139" t="s">
        <v>8245</v>
      </c>
      <c r="I3139">
        <v>1420751861</v>
      </c>
      <c r="J3139">
        <v>1418159861</v>
      </c>
      <c r="K3139" t="b">
        <v>1</v>
      </c>
      <c r="L3139">
        <v>75</v>
      </c>
      <c r="M3139" t="b">
        <v>1</v>
      </c>
      <c r="N3139" t="s">
        <v>8269</v>
      </c>
      <c r="O3139" s="9">
        <f t="shared" si="196"/>
        <v>41982.887280092589</v>
      </c>
      <c r="P3139" t="str">
        <f t="shared" si="197"/>
        <v>theater</v>
      </c>
      <c r="Q3139" t="str">
        <f t="shared" si="198"/>
        <v>plays</v>
      </c>
      <c r="R3139">
        <f t="shared" si="199"/>
        <v>2014</v>
      </c>
    </row>
    <row r="3140" spans="1:18" ht="43.2" x14ac:dyDescent="0.55000000000000004">
      <c r="A3140">
        <v>3846</v>
      </c>
      <c r="B3140" s="3" t="s">
        <v>3843</v>
      </c>
      <c r="C3140" s="3" t="s">
        <v>7955</v>
      </c>
      <c r="D3140" s="6">
        <v>7000</v>
      </c>
      <c r="E3140" s="8">
        <v>189</v>
      </c>
      <c r="F3140" t="s">
        <v>8220</v>
      </c>
      <c r="G3140" t="s">
        <v>8223</v>
      </c>
      <c r="H3140" t="s">
        <v>8245</v>
      </c>
      <c r="I3140">
        <v>1412405940</v>
      </c>
      <c r="J3140">
        <v>1409721542</v>
      </c>
      <c r="K3140" t="b">
        <v>1</v>
      </c>
      <c r="L3140">
        <v>8</v>
      </c>
      <c r="M3140" t="b">
        <v>0</v>
      </c>
      <c r="N3140" t="s">
        <v>8269</v>
      </c>
      <c r="O3140" s="9">
        <f t="shared" si="196"/>
        <v>41885.221550925926</v>
      </c>
      <c r="P3140" t="str">
        <f t="shared" si="197"/>
        <v>theater</v>
      </c>
      <c r="Q3140" t="str">
        <f t="shared" si="198"/>
        <v>plays</v>
      </c>
      <c r="R3140">
        <f t="shared" si="199"/>
        <v>2014</v>
      </c>
    </row>
    <row r="3141" spans="1:18" ht="43.2" x14ac:dyDescent="0.55000000000000004">
      <c r="A3141">
        <v>3933</v>
      </c>
      <c r="B3141" s="3" t="s">
        <v>3930</v>
      </c>
      <c r="C3141" s="3" t="s">
        <v>8041</v>
      </c>
      <c r="D3141" s="6">
        <v>7000</v>
      </c>
      <c r="E3141" s="8">
        <v>1102</v>
      </c>
      <c r="F3141" t="s">
        <v>8220</v>
      </c>
      <c r="G3141" t="s">
        <v>8223</v>
      </c>
      <c r="H3141" t="s">
        <v>8245</v>
      </c>
      <c r="I3141">
        <v>1468716180</v>
      </c>
      <c r="J3141">
        <v>1466205262</v>
      </c>
      <c r="K3141" t="b">
        <v>0</v>
      </c>
      <c r="L3141">
        <v>12</v>
      </c>
      <c r="M3141" t="b">
        <v>0</v>
      </c>
      <c r="N3141" t="s">
        <v>8269</v>
      </c>
      <c r="O3141" s="9">
        <f t="shared" si="196"/>
        <v>42538.968310185184</v>
      </c>
      <c r="P3141" t="str">
        <f t="shared" si="197"/>
        <v>theater</v>
      </c>
      <c r="Q3141" t="str">
        <f t="shared" si="198"/>
        <v>plays</v>
      </c>
      <c r="R3141">
        <f t="shared" si="199"/>
        <v>2016</v>
      </c>
    </row>
    <row r="3142" spans="1:18" ht="43.2" x14ac:dyDescent="0.55000000000000004">
      <c r="A3142">
        <v>3999</v>
      </c>
      <c r="B3142" s="3" t="s">
        <v>3995</v>
      </c>
      <c r="C3142" s="3" t="s">
        <v>8105</v>
      </c>
      <c r="D3142" s="6">
        <v>7000</v>
      </c>
      <c r="E3142" s="8">
        <v>1156</v>
      </c>
      <c r="F3142" t="s">
        <v>8220</v>
      </c>
      <c r="G3142" t="s">
        <v>8223</v>
      </c>
      <c r="H3142" t="s">
        <v>8245</v>
      </c>
      <c r="I3142">
        <v>1409514709</v>
      </c>
      <c r="J3142">
        <v>1406058798</v>
      </c>
      <c r="K3142" t="b">
        <v>0</v>
      </c>
      <c r="L3142">
        <v>14</v>
      </c>
      <c r="M3142" t="b">
        <v>0</v>
      </c>
      <c r="N3142" t="s">
        <v>8269</v>
      </c>
      <c r="O3142" s="9">
        <f t="shared" si="196"/>
        <v>41842.828680555554</v>
      </c>
      <c r="P3142" t="str">
        <f t="shared" si="197"/>
        <v>theater</v>
      </c>
      <c r="Q3142" t="str">
        <f t="shared" si="198"/>
        <v>plays</v>
      </c>
      <c r="R3142">
        <f t="shared" si="199"/>
        <v>2014</v>
      </c>
    </row>
    <row r="3143" spans="1:18" ht="43.2" x14ac:dyDescent="0.55000000000000004">
      <c r="A3143">
        <v>4015</v>
      </c>
      <c r="B3143" s="3" t="s">
        <v>4011</v>
      </c>
      <c r="C3143" s="3" t="s">
        <v>8120</v>
      </c>
      <c r="D3143" s="6">
        <v>7000</v>
      </c>
      <c r="E3143" s="8">
        <v>1</v>
      </c>
      <c r="F3143" t="s">
        <v>8220</v>
      </c>
      <c r="G3143" t="s">
        <v>8223</v>
      </c>
      <c r="H3143" t="s">
        <v>8245</v>
      </c>
      <c r="I3143">
        <v>1437331463</v>
      </c>
      <c r="J3143">
        <v>1434739463</v>
      </c>
      <c r="K3143" t="b">
        <v>0</v>
      </c>
      <c r="L3143">
        <v>1</v>
      </c>
      <c r="M3143" t="b">
        <v>0</v>
      </c>
      <c r="N3143" t="s">
        <v>8269</v>
      </c>
      <c r="O3143" s="9">
        <f t="shared" si="196"/>
        <v>42174.780821759254</v>
      </c>
      <c r="P3143" t="str">
        <f t="shared" si="197"/>
        <v>theater</v>
      </c>
      <c r="Q3143" t="str">
        <f t="shared" si="198"/>
        <v>plays</v>
      </c>
      <c r="R3143">
        <f t="shared" si="199"/>
        <v>2015</v>
      </c>
    </row>
    <row r="3144" spans="1:18" ht="43.2" x14ac:dyDescent="0.55000000000000004">
      <c r="A3144">
        <v>4023</v>
      </c>
      <c r="B3144" s="3" t="s">
        <v>4019</v>
      </c>
      <c r="C3144" s="3" t="s">
        <v>8128</v>
      </c>
      <c r="D3144" s="6">
        <v>7000</v>
      </c>
      <c r="E3144" s="8">
        <v>0</v>
      </c>
      <c r="F3144" t="s">
        <v>8220</v>
      </c>
      <c r="G3144" t="s">
        <v>8223</v>
      </c>
      <c r="H3144" t="s">
        <v>8245</v>
      </c>
      <c r="I3144">
        <v>1458860363</v>
      </c>
      <c r="J3144">
        <v>1454975963</v>
      </c>
      <c r="K3144" t="b">
        <v>0</v>
      </c>
      <c r="L3144">
        <v>0</v>
      </c>
      <c r="M3144" t="b">
        <v>0</v>
      </c>
      <c r="N3144" t="s">
        <v>8269</v>
      </c>
      <c r="O3144" s="9">
        <f t="shared" si="196"/>
        <v>42408.999571759254</v>
      </c>
      <c r="P3144" t="str">
        <f t="shared" si="197"/>
        <v>theater</v>
      </c>
      <c r="Q3144" t="str">
        <f t="shared" si="198"/>
        <v>plays</v>
      </c>
      <c r="R3144">
        <f t="shared" si="199"/>
        <v>2016</v>
      </c>
    </row>
    <row r="3145" spans="1:18" ht="28.8" x14ac:dyDescent="0.55000000000000004">
      <c r="A3145">
        <v>3310</v>
      </c>
      <c r="B3145" s="3" t="s">
        <v>3310</v>
      </c>
      <c r="C3145" s="3" t="s">
        <v>7420</v>
      </c>
      <c r="D3145" s="6">
        <v>6500</v>
      </c>
      <c r="E3145" s="8">
        <v>6505</v>
      </c>
      <c r="F3145" t="s">
        <v>8218</v>
      </c>
      <c r="G3145" t="s">
        <v>8223</v>
      </c>
      <c r="H3145" t="s">
        <v>8245</v>
      </c>
      <c r="I3145">
        <v>1444169825</v>
      </c>
      <c r="J3145">
        <v>1441577825</v>
      </c>
      <c r="K3145" t="b">
        <v>0</v>
      </c>
      <c r="L3145">
        <v>31</v>
      </c>
      <c r="M3145" t="b">
        <v>1</v>
      </c>
      <c r="N3145" t="s">
        <v>8269</v>
      </c>
      <c r="O3145" s="9">
        <f t="shared" si="196"/>
        <v>42253.928530092591</v>
      </c>
      <c r="P3145" t="str">
        <f t="shared" si="197"/>
        <v>theater</v>
      </c>
      <c r="Q3145" t="str">
        <f t="shared" si="198"/>
        <v>plays</v>
      </c>
      <c r="R3145">
        <f t="shared" si="199"/>
        <v>2015</v>
      </c>
    </row>
    <row r="3146" spans="1:18" ht="43.2" x14ac:dyDescent="0.55000000000000004">
      <c r="A3146">
        <v>4032</v>
      </c>
      <c r="B3146" s="3" t="s">
        <v>4028</v>
      </c>
      <c r="C3146" s="3" t="s">
        <v>8137</v>
      </c>
      <c r="D3146" s="6">
        <v>6048</v>
      </c>
      <c r="E3146" s="8">
        <v>413</v>
      </c>
      <c r="F3146" t="s">
        <v>8220</v>
      </c>
      <c r="G3146" t="s">
        <v>8223</v>
      </c>
      <c r="H3146" t="s">
        <v>8245</v>
      </c>
      <c r="I3146">
        <v>1450211116</v>
      </c>
      <c r="J3146">
        <v>1445023516</v>
      </c>
      <c r="K3146" t="b">
        <v>0</v>
      </c>
      <c r="L3146">
        <v>7</v>
      </c>
      <c r="M3146" t="b">
        <v>0</v>
      </c>
      <c r="N3146" t="s">
        <v>8269</v>
      </c>
      <c r="O3146" s="9">
        <f t="shared" ref="O3146:O3209" si="200">(((J3146/60)/60)/24)+DATE(1970,1,1)</f>
        <v>42293.809212962966</v>
      </c>
      <c r="P3146" t="str">
        <f t="shared" ref="P3146:P3209" si="201">LEFT(N3146,SEARCH("/",N3146)-1)</f>
        <v>theater</v>
      </c>
      <c r="Q3146" t="str">
        <f t="shared" ref="Q3146:Q3209" si="202">RIGHT(N3146,LEN(N3146)-SEARCH("/",N3146))</f>
        <v>plays</v>
      </c>
      <c r="R3146">
        <f t="shared" ref="R3146:R3209" si="203">YEAR(O3146)</f>
        <v>2015</v>
      </c>
    </row>
    <row r="3147" spans="1:18" ht="43.2" x14ac:dyDescent="0.55000000000000004">
      <c r="A3147">
        <v>2784</v>
      </c>
      <c r="B3147" s="3" t="s">
        <v>2784</v>
      </c>
      <c r="C3147" s="3" t="s">
        <v>6894</v>
      </c>
      <c r="D3147" s="6">
        <v>6000</v>
      </c>
      <c r="E3147" s="8">
        <v>7140</v>
      </c>
      <c r="F3147" t="s">
        <v>8218</v>
      </c>
      <c r="G3147" t="s">
        <v>8223</v>
      </c>
      <c r="H3147" t="s">
        <v>8245</v>
      </c>
      <c r="I3147">
        <v>1414608843</v>
      </c>
      <c r="J3147">
        <v>1412794443</v>
      </c>
      <c r="K3147" t="b">
        <v>0</v>
      </c>
      <c r="L3147">
        <v>108</v>
      </c>
      <c r="M3147" t="b">
        <v>1</v>
      </c>
      <c r="N3147" t="s">
        <v>8269</v>
      </c>
      <c r="O3147" s="9">
        <f t="shared" si="200"/>
        <v>41920.787534722222</v>
      </c>
      <c r="P3147" t="str">
        <f t="shared" si="201"/>
        <v>theater</v>
      </c>
      <c r="Q3147" t="str">
        <f t="shared" si="202"/>
        <v>plays</v>
      </c>
      <c r="R3147">
        <f t="shared" si="203"/>
        <v>2014</v>
      </c>
    </row>
    <row r="3148" spans="1:18" ht="43.2" x14ac:dyDescent="0.55000000000000004">
      <c r="A3148">
        <v>2822</v>
      </c>
      <c r="B3148" s="3" t="s">
        <v>2822</v>
      </c>
      <c r="C3148" s="3" t="s">
        <v>6932</v>
      </c>
      <c r="D3148" s="6">
        <v>6000</v>
      </c>
      <c r="E3148" s="8">
        <v>6000</v>
      </c>
      <c r="F3148" t="s">
        <v>8218</v>
      </c>
      <c r="G3148" t="s">
        <v>8223</v>
      </c>
      <c r="H3148" t="s">
        <v>8245</v>
      </c>
      <c r="I3148">
        <v>1427469892</v>
      </c>
      <c r="J3148">
        <v>1424881492</v>
      </c>
      <c r="K3148" t="b">
        <v>0</v>
      </c>
      <c r="L3148">
        <v>94</v>
      </c>
      <c r="M3148" t="b">
        <v>1</v>
      </c>
      <c r="N3148" t="s">
        <v>8269</v>
      </c>
      <c r="O3148" s="9">
        <f t="shared" si="200"/>
        <v>42060.683935185181</v>
      </c>
      <c r="P3148" t="str">
        <f t="shared" si="201"/>
        <v>theater</v>
      </c>
      <c r="Q3148" t="str">
        <f t="shared" si="202"/>
        <v>plays</v>
      </c>
      <c r="R3148">
        <f t="shared" si="203"/>
        <v>2015</v>
      </c>
    </row>
    <row r="3149" spans="1:18" ht="43.2" x14ac:dyDescent="0.55000000000000004">
      <c r="A3149">
        <v>2877</v>
      </c>
      <c r="B3149" s="3" t="s">
        <v>2877</v>
      </c>
      <c r="C3149" s="3" t="s">
        <v>6987</v>
      </c>
      <c r="D3149" s="6">
        <v>6000</v>
      </c>
      <c r="E3149" s="8">
        <v>650</v>
      </c>
      <c r="F3149" t="s">
        <v>8220</v>
      </c>
      <c r="G3149" t="s">
        <v>8223</v>
      </c>
      <c r="H3149" t="s">
        <v>8245</v>
      </c>
      <c r="I3149">
        <v>1480525200</v>
      </c>
      <c r="J3149">
        <v>1477781724</v>
      </c>
      <c r="K3149" t="b">
        <v>0</v>
      </c>
      <c r="L3149">
        <v>6</v>
      </c>
      <c r="M3149" t="b">
        <v>0</v>
      </c>
      <c r="N3149" t="s">
        <v>8269</v>
      </c>
      <c r="O3149" s="9">
        <f t="shared" si="200"/>
        <v>42672.955138888887</v>
      </c>
      <c r="P3149" t="str">
        <f t="shared" si="201"/>
        <v>theater</v>
      </c>
      <c r="Q3149" t="str">
        <f t="shared" si="202"/>
        <v>plays</v>
      </c>
      <c r="R3149">
        <f t="shared" si="203"/>
        <v>2016</v>
      </c>
    </row>
    <row r="3150" spans="1:18" ht="43.2" x14ac:dyDescent="0.55000000000000004">
      <c r="A3150">
        <v>2906</v>
      </c>
      <c r="B3150" s="3" t="s">
        <v>2906</v>
      </c>
      <c r="C3150" s="3" t="s">
        <v>7016</v>
      </c>
      <c r="D3150" s="6">
        <v>6000</v>
      </c>
      <c r="E3150" s="8">
        <v>565</v>
      </c>
      <c r="F3150" t="s">
        <v>8220</v>
      </c>
      <c r="G3150" t="s">
        <v>8223</v>
      </c>
      <c r="H3150" t="s">
        <v>8245</v>
      </c>
      <c r="I3150">
        <v>1438390800</v>
      </c>
      <c r="J3150">
        <v>1436888066</v>
      </c>
      <c r="K3150" t="b">
        <v>0</v>
      </c>
      <c r="L3150">
        <v>7</v>
      </c>
      <c r="M3150" t="b">
        <v>0</v>
      </c>
      <c r="N3150" t="s">
        <v>8269</v>
      </c>
      <c r="O3150" s="9">
        <f t="shared" si="200"/>
        <v>42199.648912037039</v>
      </c>
      <c r="P3150" t="str">
        <f t="shared" si="201"/>
        <v>theater</v>
      </c>
      <c r="Q3150" t="str">
        <f t="shared" si="202"/>
        <v>plays</v>
      </c>
      <c r="R3150">
        <f t="shared" si="203"/>
        <v>2015</v>
      </c>
    </row>
    <row r="3151" spans="1:18" ht="43.2" x14ac:dyDescent="0.55000000000000004">
      <c r="A3151">
        <v>2970</v>
      </c>
      <c r="B3151" s="3" t="s">
        <v>2970</v>
      </c>
      <c r="C3151" s="3" t="s">
        <v>7080</v>
      </c>
      <c r="D3151" s="6">
        <v>6000</v>
      </c>
      <c r="E3151" s="8">
        <v>6360</v>
      </c>
      <c r="F3151" t="s">
        <v>8218</v>
      </c>
      <c r="G3151" t="s">
        <v>8223</v>
      </c>
      <c r="H3151" t="s">
        <v>8245</v>
      </c>
      <c r="I3151">
        <v>1405699451</v>
      </c>
      <c r="J3151">
        <v>1403107451</v>
      </c>
      <c r="K3151" t="b">
        <v>0</v>
      </c>
      <c r="L3151">
        <v>91</v>
      </c>
      <c r="M3151" t="b">
        <v>1</v>
      </c>
      <c r="N3151" t="s">
        <v>8269</v>
      </c>
      <c r="O3151" s="9">
        <f t="shared" si="200"/>
        <v>41808.669571759259</v>
      </c>
      <c r="P3151" t="str">
        <f t="shared" si="201"/>
        <v>theater</v>
      </c>
      <c r="Q3151" t="str">
        <f t="shared" si="202"/>
        <v>plays</v>
      </c>
      <c r="R3151">
        <f t="shared" si="203"/>
        <v>2014</v>
      </c>
    </row>
    <row r="3152" spans="1:18" ht="43.2" x14ac:dyDescent="0.55000000000000004">
      <c r="A3152">
        <v>3213</v>
      </c>
      <c r="B3152" s="3" t="s">
        <v>3213</v>
      </c>
      <c r="C3152" s="3" t="s">
        <v>7323</v>
      </c>
      <c r="D3152" s="6">
        <v>6000</v>
      </c>
      <c r="E3152" s="8">
        <v>6007</v>
      </c>
      <c r="F3152" t="s">
        <v>8218</v>
      </c>
      <c r="G3152" t="s">
        <v>8224</v>
      </c>
      <c r="H3152" t="s">
        <v>8246</v>
      </c>
      <c r="I3152">
        <v>1437934759</v>
      </c>
      <c r="J3152">
        <v>1434478759</v>
      </c>
      <c r="K3152" t="b">
        <v>1</v>
      </c>
      <c r="L3152">
        <v>47</v>
      </c>
      <c r="M3152" t="b">
        <v>1</v>
      </c>
      <c r="N3152" t="s">
        <v>8269</v>
      </c>
      <c r="O3152" s="9">
        <f t="shared" si="200"/>
        <v>42171.763414351852</v>
      </c>
      <c r="P3152" t="str">
        <f t="shared" si="201"/>
        <v>theater</v>
      </c>
      <c r="Q3152" t="str">
        <f t="shared" si="202"/>
        <v>plays</v>
      </c>
      <c r="R3152">
        <f t="shared" si="203"/>
        <v>2015</v>
      </c>
    </row>
    <row r="3153" spans="1:18" ht="43.2" x14ac:dyDescent="0.55000000000000004">
      <c r="A3153">
        <v>3266</v>
      </c>
      <c r="B3153" s="3" t="s">
        <v>3266</v>
      </c>
      <c r="C3153" s="3" t="s">
        <v>7376</v>
      </c>
      <c r="D3153" s="6">
        <v>6000</v>
      </c>
      <c r="E3153" s="8">
        <v>7877</v>
      </c>
      <c r="F3153" t="s">
        <v>8218</v>
      </c>
      <c r="G3153" t="s">
        <v>8223</v>
      </c>
      <c r="H3153" t="s">
        <v>8245</v>
      </c>
      <c r="I3153">
        <v>1434142800</v>
      </c>
      <c r="J3153">
        <v>1431435122</v>
      </c>
      <c r="K3153" t="b">
        <v>1</v>
      </c>
      <c r="L3153">
        <v>163</v>
      </c>
      <c r="M3153" t="b">
        <v>1</v>
      </c>
      <c r="N3153" t="s">
        <v>8269</v>
      </c>
      <c r="O3153" s="9">
        <f t="shared" si="200"/>
        <v>42136.536134259266</v>
      </c>
      <c r="P3153" t="str">
        <f t="shared" si="201"/>
        <v>theater</v>
      </c>
      <c r="Q3153" t="str">
        <f t="shared" si="202"/>
        <v>plays</v>
      </c>
      <c r="R3153">
        <f t="shared" si="203"/>
        <v>2015</v>
      </c>
    </row>
    <row r="3154" spans="1:18" ht="43.2" x14ac:dyDescent="0.55000000000000004">
      <c r="A3154">
        <v>3332</v>
      </c>
      <c r="B3154" s="3" t="s">
        <v>3332</v>
      </c>
      <c r="C3154" s="3" t="s">
        <v>7442</v>
      </c>
      <c r="D3154" s="6">
        <v>6000</v>
      </c>
      <c r="E3154" s="8">
        <v>6000</v>
      </c>
      <c r="F3154" t="s">
        <v>8218</v>
      </c>
      <c r="G3154" t="s">
        <v>8223</v>
      </c>
      <c r="H3154" t="s">
        <v>8245</v>
      </c>
      <c r="I3154">
        <v>1405802330</v>
      </c>
      <c r="J3154">
        <v>1403210330</v>
      </c>
      <c r="K3154" t="b">
        <v>0</v>
      </c>
      <c r="L3154">
        <v>83</v>
      </c>
      <c r="M3154" t="b">
        <v>1</v>
      </c>
      <c r="N3154" t="s">
        <v>8269</v>
      </c>
      <c r="O3154" s="9">
        <f t="shared" si="200"/>
        <v>41809.860300925924</v>
      </c>
      <c r="P3154" t="str">
        <f t="shared" si="201"/>
        <v>theater</v>
      </c>
      <c r="Q3154" t="str">
        <f t="shared" si="202"/>
        <v>plays</v>
      </c>
      <c r="R3154">
        <f t="shared" si="203"/>
        <v>2014</v>
      </c>
    </row>
    <row r="3155" spans="1:18" ht="28.8" x14ac:dyDescent="0.55000000000000004">
      <c r="A3155">
        <v>3342</v>
      </c>
      <c r="B3155" s="3" t="s">
        <v>3342</v>
      </c>
      <c r="C3155" s="3" t="s">
        <v>7452</v>
      </c>
      <c r="D3155" s="6">
        <v>6000</v>
      </c>
      <c r="E3155" s="8">
        <v>6100</v>
      </c>
      <c r="F3155" t="s">
        <v>8218</v>
      </c>
      <c r="G3155" t="s">
        <v>8223</v>
      </c>
      <c r="H3155" t="s">
        <v>8245</v>
      </c>
      <c r="I3155">
        <v>1427864340</v>
      </c>
      <c r="J3155">
        <v>1425020810</v>
      </c>
      <c r="K3155" t="b">
        <v>0</v>
      </c>
      <c r="L3155">
        <v>78</v>
      </c>
      <c r="M3155" t="b">
        <v>1</v>
      </c>
      <c r="N3155" t="s">
        <v>8269</v>
      </c>
      <c r="O3155" s="9">
        <f t="shared" si="200"/>
        <v>42062.296412037031</v>
      </c>
      <c r="P3155" t="str">
        <f t="shared" si="201"/>
        <v>theater</v>
      </c>
      <c r="Q3155" t="str">
        <f t="shared" si="202"/>
        <v>plays</v>
      </c>
      <c r="R3155">
        <f t="shared" si="203"/>
        <v>2015</v>
      </c>
    </row>
    <row r="3156" spans="1:18" ht="43.2" x14ac:dyDescent="0.55000000000000004">
      <c r="A3156">
        <v>3384</v>
      </c>
      <c r="B3156" s="3" t="s">
        <v>3383</v>
      </c>
      <c r="C3156" s="3" t="s">
        <v>7494</v>
      </c>
      <c r="D3156" s="6">
        <v>6000</v>
      </c>
      <c r="E3156" s="8">
        <v>6000.66</v>
      </c>
      <c r="F3156" t="s">
        <v>8218</v>
      </c>
      <c r="G3156" t="s">
        <v>8223</v>
      </c>
      <c r="H3156" t="s">
        <v>8245</v>
      </c>
      <c r="I3156">
        <v>1448074800</v>
      </c>
      <c r="J3156">
        <v>1444874768</v>
      </c>
      <c r="K3156" t="b">
        <v>0</v>
      </c>
      <c r="L3156">
        <v>64</v>
      </c>
      <c r="M3156" t="b">
        <v>1</v>
      </c>
      <c r="N3156" t="s">
        <v>8269</v>
      </c>
      <c r="O3156" s="9">
        <f t="shared" si="200"/>
        <v>42292.087592592594</v>
      </c>
      <c r="P3156" t="str">
        <f t="shared" si="201"/>
        <v>theater</v>
      </c>
      <c r="Q3156" t="str">
        <f t="shared" si="202"/>
        <v>plays</v>
      </c>
      <c r="R3156">
        <f t="shared" si="203"/>
        <v>2015</v>
      </c>
    </row>
    <row r="3157" spans="1:18" ht="43.2" x14ac:dyDescent="0.55000000000000004">
      <c r="A3157">
        <v>3424</v>
      </c>
      <c r="B3157" s="3" t="s">
        <v>3423</v>
      </c>
      <c r="C3157" s="3" t="s">
        <v>7534</v>
      </c>
      <c r="D3157" s="6">
        <v>6000</v>
      </c>
      <c r="E3157" s="8">
        <v>6215</v>
      </c>
      <c r="F3157" t="s">
        <v>8218</v>
      </c>
      <c r="G3157" t="s">
        <v>8223</v>
      </c>
      <c r="H3157" t="s">
        <v>8245</v>
      </c>
      <c r="I3157">
        <v>1423119540</v>
      </c>
      <c r="J3157">
        <v>1421252084</v>
      </c>
      <c r="K3157" t="b">
        <v>0</v>
      </c>
      <c r="L3157">
        <v>76</v>
      </c>
      <c r="M3157" t="b">
        <v>1</v>
      </c>
      <c r="N3157" t="s">
        <v>8269</v>
      </c>
      <c r="O3157" s="9">
        <f t="shared" si="200"/>
        <v>42018.676898148144</v>
      </c>
      <c r="P3157" t="str">
        <f t="shared" si="201"/>
        <v>theater</v>
      </c>
      <c r="Q3157" t="str">
        <f t="shared" si="202"/>
        <v>plays</v>
      </c>
      <c r="R3157">
        <f t="shared" si="203"/>
        <v>2015</v>
      </c>
    </row>
    <row r="3158" spans="1:18" ht="43.2" x14ac:dyDescent="0.55000000000000004">
      <c r="A3158">
        <v>3527</v>
      </c>
      <c r="B3158" s="3" t="s">
        <v>3526</v>
      </c>
      <c r="C3158" s="3" t="s">
        <v>7637</v>
      </c>
      <c r="D3158" s="6">
        <v>6000</v>
      </c>
      <c r="E3158" s="8">
        <v>7015</v>
      </c>
      <c r="F3158" t="s">
        <v>8218</v>
      </c>
      <c r="G3158" t="s">
        <v>8223</v>
      </c>
      <c r="H3158" t="s">
        <v>8245</v>
      </c>
      <c r="I3158">
        <v>1436587140</v>
      </c>
      <c r="J3158">
        <v>1434069205</v>
      </c>
      <c r="K3158" t="b">
        <v>0</v>
      </c>
      <c r="L3158">
        <v>86</v>
      </c>
      <c r="M3158" t="b">
        <v>1</v>
      </c>
      <c r="N3158" t="s">
        <v>8269</v>
      </c>
      <c r="O3158" s="9">
        <f t="shared" si="200"/>
        <v>42167.023206018523</v>
      </c>
      <c r="P3158" t="str">
        <f t="shared" si="201"/>
        <v>theater</v>
      </c>
      <c r="Q3158" t="str">
        <f t="shared" si="202"/>
        <v>plays</v>
      </c>
      <c r="R3158">
        <f t="shared" si="203"/>
        <v>2015</v>
      </c>
    </row>
    <row r="3159" spans="1:18" ht="43.2" x14ac:dyDescent="0.55000000000000004">
      <c r="A3159">
        <v>3860</v>
      </c>
      <c r="B3159" s="3" t="s">
        <v>3857</v>
      </c>
      <c r="C3159" s="3" t="s">
        <v>7969</v>
      </c>
      <c r="D3159" s="6">
        <v>6000</v>
      </c>
      <c r="E3159" s="8">
        <v>1060</v>
      </c>
      <c r="F3159" t="s">
        <v>8220</v>
      </c>
      <c r="G3159" t="s">
        <v>8223</v>
      </c>
      <c r="H3159" t="s">
        <v>8245</v>
      </c>
      <c r="I3159">
        <v>1407858710</v>
      </c>
      <c r="J3159">
        <v>1405266710</v>
      </c>
      <c r="K3159" t="b">
        <v>0</v>
      </c>
      <c r="L3159">
        <v>13</v>
      </c>
      <c r="M3159" t="b">
        <v>0</v>
      </c>
      <c r="N3159" t="s">
        <v>8269</v>
      </c>
      <c r="O3159" s="9">
        <f t="shared" si="200"/>
        <v>41833.660995370366</v>
      </c>
      <c r="P3159" t="str">
        <f t="shared" si="201"/>
        <v>theater</v>
      </c>
      <c r="Q3159" t="str">
        <f t="shared" si="202"/>
        <v>plays</v>
      </c>
      <c r="R3159">
        <f t="shared" si="203"/>
        <v>2014</v>
      </c>
    </row>
    <row r="3160" spans="1:18" ht="43.2" x14ac:dyDescent="0.55000000000000004">
      <c r="A3160">
        <v>3863</v>
      </c>
      <c r="B3160" s="3" t="s">
        <v>3860</v>
      </c>
      <c r="C3160" s="3" t="s">
        <v>7972</v>
      </c>
      <c r="D3160" s="6">
        <v>6000</v>
      </c>
      <c r="E3160" s="8">
        <v>0</v>
      </c>
      <c r="F3160" t="s">
        <v>8220</v>
      </c>
      <c r="G3160" t="s">
        <v>8223</v>
      </c>
      <c r="H3160" t="s">
        <v>8245</v>
      </c>
      <c r="I3160">
        <v>1446739905</v>
      </c>
      <c r="J3160">
        <v>1441552305</v>
      </c>
      <c r="K3160" t="b">
        <v>0</v>
      </c>
      <c r="L3160">
        <v>0</v>
      </c>
      <c r="M3160" t="b">
        <v>0</v>
      </c>
      <c r="N3160" t="s">
        <v>8269</v>
      </c>
      <c r="O3160" s="9">
        <f t="shared" si="200"/>
        <v>42253.633159722223</v>
      </c>
      <c r="P3160" t="str">
        <f t="shared" si="201"/>
        <v>theater</v>
      </c>
      <c r="Q3160" t="str">
        <f t="shared" si="202"/>
        <v>plays</v>
      </c>
      <c r="R3160">
        <f t="shared" si="203"/>
        <v>2015</v>
      </c>
    </row>
    <row r="3161" spans="1:18" ht="43.2" x14ac:dyDescent="0.55000000000000004">
      <c r="A3161">
        <v>3910</v>
      </c>
      <c r="B3161" s="3" t="s">
        <v>3907</v>
      </c>
      <c r="C3161" s="3" t="s">
        <v>8018</v>
      </c>
      <c r="D3161" s="6">
        <v>6000</v>
      </c>
      <c r="E3161" s="8">
        <v>185</v>
      </c>
      <c r="F3161" t="s">
        <v>8220</v>
      </c>
      <c r="G3161" t="s">
        <v>8223</v>
      </c>
      <c r="H3161" t="s">
        <v>8245</v>
      </c>
      <c r="I3161">
        <v>1441649397</v>
      </c>
      <c r="J3161">
        <v>1439057397</v>
      </c>
      <c r="K3161" t="b">
        <v>0</v>
      </c>
      <c r="L3161">
        <v>3</v>
      </c>
      <c r="M3161" t="b">
        <v>0</v>
      </c>
      <c r="N3161" t="s">
        <v>8269</v>
      </c>
      <c r="O3161" s="9">
        <f t="shared" si="200"/>
        <v>42224.756909722222</v>
      </c>
      <c r="P3161" t="str">
        <f t="shared" si="201"/>
        <v>theater</v>
      </c>
      <c r="Q3161" t="str">
        <f t="shared" si="202"/>
        <v>plays</v>
      </c>
      <c r="R3161">
        <f t="shared" si="203"/>
        <v>2015</v>
      </c>
    </row>
    <row r="3162" spans="1:18" ht="28.8" x14ac:dyDescent="0.55000000000000004">
      <c r="A3162">
        <v>3946</v>
      </c>
      <c r="B3162" s="3" t="s">
        <v>3943</v>
      </c>
      <c r="C3162" s="3" t="s">
        <v>8054</v>
      </c>
      <c r="D3162" s="6">
        <v>6000</v>
      </c>
      <c r="E3162" s="8">
        <v>195</v>
      </c>
      <c r="F3162" t="s">
        <v>8220</v>
      </c>
      <c r="G3162" t="s">
        <v>8223</v>
      </c>
      <c r="H3162" t="s">
        <v>8245</v>
      </c>
      <c r="I3162">
        <v>1425110400</v>
      </c>
      <c r="J3162">
        <v>1422388822</v>
      </c>
      <c r="K3162" t="b">
        <v>0</v>
      </c>
      <c r="L3162">
        <v>5</v>
      </c>
      <c r="M3162" t="b">
        <v>0</v>
      </c>
      <c r="N3162" t="s">
        <v>8269</v>
      </c>
      <c r="O3162" s="9">
        <f t="shared" si="200"/>
        <v>42031.833587962959</v>
      </c>
      <c r="P3162" t="str">
        <f t="shared" si="201"/>
        <v>theater</v>
      </c>
      <c r="Q3162" t="str">
        <f t="shared" si="202"/>
        <v>plays</v>
      </c>
      <c r="R3162">
        <f t="shared" si="203"/>
        <v>2015</v>
      </c>
    </row>
    <row r="3163" spans="1:18" ht="43.2" x14ac:dyDescent="0.55000000000000004">
      <c r="A3163">
        <v>3979</v>
      </c>
      <c r="B3163" s="3" t="s">
        <v>3976</v>
      </c>
      <c r="C3163" s="3" t="s">
        <v>8086</v>
      </c>
      <c r="D3163" s="6">
        <v>6000</v>
      </c>
      <c r="E3163" s="8">
        <v>110</v>
      </c>
      <c r="F3163" t="s">
        <v>8220</v>
      </c>
      <c r="G3163" t="s">
        <v>8224</v>
      </c>
      <c r="H3163" t="s">
        <v>8246</v>
      </c>
      <c r="I3163">
        <v>1427659200</v>
      </c>
      <c r="J3163">
        <v>1425678057</v>
      </c>
      <c r="K3163" t="b">
        <v>0</v>
      </c>
      <c r="L3163">
        <v>6</v>
      </c>
      <c r="M3163" t="b">
        <v>0</v>
      </c>
      <c r="N3163" t="s">
        <v>8269</v>
      </c>
      <c r="O3163" s="9">
        <f t="shared" si="200"/>
        <v>42069.903437500005</v>
      </c>
      <c r="P3163" t="str">
        <f t="shared" si="201"/>
        <v>theater</v>
      </c>
      <c r="Q3163" t="str">
        <f t="shared" si="202"/>
        <v>plays</v>
      </c>
      <c r="R3163">
        <f t="shared" si="203"/>
        <v>2015</v>
      </c>
    </row>
    <row r="3164" spans="1:18" ht="43.2" x14ac:dyDescent="0.55000000000000004">
      <c r="A3164">
        <v>4036</v>
      </c>
      <c r="B3164" s="3" t="s">
        <v>4032</v>
      </c>
      <c r="C3164" s="3" t="s">
        <v>7438</v>
      </c>
      <c r="D3164" s="6">
        <v>6000</v>
      </c>
      <c r="E3164" s="8">
        <v>2823</v>
      </c>
      <c r="F3164" t="s">
        <v>8220</v>
      </c>
      <c r="G3164" t="s">
        <v>8223</v>
      </c>
      <c r="H3164" t="s">
        <v>8245</v>
      </c>
      <c r="I3164">
        <v>1404253800</v>
      </c>
      <c r="J3164">
        <v>1402784964</v>
      </c>
      <c r="K3164" t="b">
        <v>0</v>
      </c>
      <c r="L3164">
        <v>17</v>
      </c>
      <c r="M3164" t="b">
        <v>0</v>
      </c>
      <c r="N3164" t="s">
        <v>8269</v>
      </c>
      <c r="O3164" s="9">
        <f t="shared" si="200"/>
        <v>41804.937083333331</v>
      </c>
      <c r="P3164" t="str">
        <f t="shared" si="201"/>
        <v>theater</v>
      </c>
      <c r="Q3164" t="str">
        <f t="shared" si="202"/>
        <v>plays</v>
      </c>
      <c r="R3164">
        <f t="shared" si="203"/>
        <v>2014</v>
      </c>
    </row>
    <row r="3165" spans="1:18" ht="43.2" x14ac:dyDescent="0.55000000000000004">
      <c r="A3165">
        <v>3239</v>
      </c>
      <c r="B3165" s="3" t="s">
        <v>3239</v>
      </c>
      <c r="C3165" s="3" t="s">
        <v>7349</v>
      </c>
      <c r="D3165" s="6">
        <v>5862</v>
      </c>
      <c r="E3165" s="8">
        <v>6208.98</v>
      </c>
      <c r="F3165" t="s">
        <v>8218</v>
      </c>
      <c r="G3165" t="s">
        <v>8224</v>
      </c>
      <c r="H3165" t="s">
        <v>8246</v>
      </c>
      <c r="I3165">
        <v>1445817540</v>
      </c>
      <c r="J3165">
        <v>1443665293</v>
      </c>
      <c r="K3165" t="b">
        <v>1</v>
      </c>
      <c r="L3165">
        <v>104</v>
      </c>
      <c r="M3165" t="b">
        <v>1</v>
      </c>
      <c r="N3165" t="s">
        <v>8269</v>
      </c>
      <c r="O3165" s="9">
        <f t="shared" si="200"/>
        <v>42278.089039351849</v>
      </c>
      <c r="P3165" t="str">
        <f t="shared" si="201"/>
        <v>theater</v>
      </c>
      <c r="Q3165" t="str">
        <f t="shared" si="202"/>
        <v>plays</v>
      </c>
      <c r="R3165">
        <f t="shared" si="203"/>
        <v>2015</v>
      </c>
    </row>
    <row r="3166" spans="1:18" ht="43.2" x14ac:dyDescent="0.55000000000000004">
      <c r="A3166">
        <v>3279</v>
      </c>
      <c r="B3166" s="3" t="s">
        <v>3279</v>
      </c>
      <c r="C3166" s="3" t="s">
        <v>7389</v>
      </c>
      <c r="D3166" s="6">
        <v>5800</v>
      </c>
      <c r="E3166" s="8">
        <v>6628</v>
      </c>
      <c r="F3166" t="s">
        <v>8218</v>
      </c>
      <c r="G3166" t="s">
        <v>8223</v>
      </c>
      <c r="H3166" t="s">
        <v>8245</v>
      </c>
      <c r="I3166">
        <v>1459474059</v>
      </c>
      <c r="J3166">
        <v>1456885659</v>
      </c>
      <c r="K3166" t="b">
        <v>0</v>
      </c>
      <c r="L3166">
        <v>63</v>
      </c>
      <c r="M3166" t="b">
        <v>1</v>
      </c>
      <c r="N3166" t="s">
        <v>8269</v>
      </c>
      <c r="O3166" s="9">
        <f t="shared" si="200"/>
        <v>42431.102534722217</v>
      </c>
      <c r="P3166" t="str">
        <f t="shared" si="201"/>
        <v>theater</v>
      </c>
      <c r="Q3166" t="str">
        <f t="shared" si="202"/>
        <v>plays</v>
      </c>
      <c r="R3166">
        <f t="shared" si="203"/>
        <v>2016</v>
      </c>
    </row>
    <row r="3167" spans="1:18" ht="43.2" x14ac:dyDescent="0.55000000000000004">
      <c r="A3167">
        <v>3574</v>
      </c>
      <c r="B3167" s="3" t="s">
        <v>3573</v>
      </c>
      <c r="C3167" s="3" t="s">
        <v>7684</v>
      </c>
      <c r="D3167" s="6">
        <v>5800</v>
      </c>
      <c r="E3167" s="8">
        <v>6155</v>
      </c>
      <c r="F3167" t="s">
        <v>8218</v>
      </c>
      <c r="G3167" t="s">
        <v>8223</v>
      </c>
      <c r="H3167" t="s">
        <v>8245</v>
      </c>
      <c r="I3167">
        <v>1415921848</v>
      </c>
      <c r="J3167">
        <v>1413326248</v>
      </c>
      <c r="K3167" t="b">
        <v>0</v>
      </c>
      <c r="L3167">
        <v>45</v>
      </c>
      <c r="M3167" t="b">
        <v>1</v>
      </c>
      <c r="N3167" t="s">
        <v>8269</v>
      </c>
      <c r="O3167" s="9">
        <f t="shared" si="200"/>
        <v>41926.942685185182</v>
      </c>
      <c r="P3167" t="str">
        <f t="shared" si="201"/>
        <v>theater</v>
      </c>
      <c r="Q3167" t="str">
        <f t="shared" si="202"/>
        <v>plays</v>
      </c>
      <c r="R3167">
        <f t="shared" si="203"/>
        <v>2014</v>
      </c>
    </row>
    <row r="3168" spans="1:18" ht="43.2" x14ac:dyDescent="0.55000000000000004">
      <c r="A3168">
        <v>4046</v>
      </c>
      <c r="B3168" s="3" t="s">
        <v>4042</v>
      </c>
      <c r="C3168" s="3" t="s">
        <v>8150</v>
      </c>
      <c r="D3168" s="6">
        <v>5600</v>
      </c>
      <c r="E3168" s="8">
        <v>460</v>
      </c>
      <c r="F3168" t="s">
        <v>8220</v>
      </c>
      <c r="G3168" t="s">
        <v>8223</v>
      </c>
      <c r="H3168" t="s">
        <v>8245</v>
      </c>
      <c r="I3168">
        <v>1413992210</v>
      </c>
      <c r="J3168">
        <v>1411400210</v>
      </c>
      <c r="K3168" t="b">
        <v>0</v>
      </c>
      <c r="L3168">
        <v>12</v>
      </c>
      <c r="M3168" t="b">
        <v>0</v>
      </c>
      <c r="N3168" t="s">
        <v>8269</v>
      </c>
      <c r="O3168" s="9">
        <f t="shared" si="200"/>
        <v>41904.650578703702</v>
      </c>
      <c r="P3168" t="str">
        <f t="shared" si="201"/>
        <v>theater</v>
      </c>
      <c r="Q3168" t="str">
        <f t="shared" si="202"/>
        <v>plays</v>
      </c>
      <c r="R3168">
        <f t="shared" si="203"/>
        <v>2014</v>
      </c>
    </row>
    <row r="3169" spans="1:18" ht="43.2" x14ac:dyDescent="0.55000000000000004">
      <c r="A3169">
        <v>2881</v>
      </c>
      <c r="B3169" s="3" t="s">
        <v>2881</v>
      </c>
      <c r="C3169" s="3" t="s">
        <v>6991</v>
      </c>
      <c r="D3169" s="6">
        <v>5500</v>
      </c>
      <c r="E3169" s="8">
        <v>0</v>
      </c>
      <c r="F3169" t="s">
        <v>8220</v>
      </c>
      <c r="G3169" t="s">
        <v>8223</v>
      </c>
      <c r="H3169" t="s">
        <v>8245</v>
      </c>
      <c r="I3169">
        <v>1417620036</v>
      </c>
      <c r="J3169">
        <v>1412432436</v>
      </c>
      <c r="K3169" t="b">
        <v>0</v>
      </c>
      <c r="L3169">
        <v>0</v>
      </c>
      <c r="M3169" t="b">
        <v>0</v>
      </c>
      <c r="N3169" t="s">
        <v>8269</v>
      </c>
      <c r="O3169" s="9">
        <f t="shared" si="200"/>
        <v>41916.597638888888</v>
      </c>
      <c r="P3169" t="str">
        <f t="shared" si="201"/>
        <v>theater</v>
      </c>
      <c r="Q3169" t="str">
        <f t="shared" si="202"/>
        <v>plays</v>
      </c>
      <c r="R3169">
        <f t="shared" si="203"/>
        <v>2014</v>
      </c>
    </row>
    <row r="3170" spans="1:18" ht="43.2" x14ac:dyDescent="0.55000000000000004">
      <c r="A3170">
        <v>2892</v>
      </c>
      <c r="B3170" s="3" t="s">
        <v>2892</v>
      </c>
      <c r="C3170" s="3" t="s">
        <v>7002</v>
      </c>
      <c r="D3170" s="6">
        <v>5500</v>
      </c>
      <c r="E3170" s="8">
        <v>500</v>
      </c>
      <c r="F3170" t="s">
        <v>8220</v>
      </c>
      <c r="G3170" t="s">
        <v>8223</v>
      </c>
      <c r="H3170" t="s">
        <v>8245</v>
      </c>
      <c r="I3170">
        <v>1409000400</v>
      </c>
      <c r="J3170">
        <v>1408381704</v>
      </c>
      <c r="K3170" t="b">
        <v>0</v>
      </c>
      <c r="L3170">
        <v>17</v>
      </c>
      <c r="M3170" t="b">
        <v>0</v>
      </c>
      <c r="N3170" t="s">
        <v>8269</v>
      </c>
      <c r="O3170" s="9">
        <f t="shared" si="200"/>
        <v>41869.714166666665</v>
      </c>
      <c r="P3170" t="str">
        <f t="shared" si="201"/>
        <v>theater</v>
      </c>
      <c r="Q3170" t="str">
        <f t="shared" si="202"/>
        <v>plays</v>
      </c>
      <c r="R3170">
        <f t="shared" si="203"/>
        <v>2014</v>
      </c>
    </row>
    <row r="3171" spans="1:18" ht="57.6" x14ac:dyDescent="0.55000000000000004">
      <c r="A3171">
        <v>2900</v>
      </c>
      <c r="B3171" s="3" t="s">
        <v>2900</v>
      </c>
      <c r="C3171" s="3" t="s">
        <v>7010</v>
      </c>
      <c r="D3171" s="6">
        <v>5500</v>
      </c>
      <c r="E3171" s="8">
        <v>3405</v>
      </c>
      <c r="F3171" t="s">
        <v>8220</v>
      </c>
      <c r="G3171" t="s">
        <v>8223</v>
      </c>
      <c r="H3171" t="s">
        <v>8245</v>
      </c>
      <c r="I3171">
        <v>1407562632</v>
      </c>
      <c r="J3171">
        <v>1404970632</v>
      </c>
      <c r="K3171" t="b">
        <v>0</v>
      </c>
      <c r="L3171">
        <v>7</v>
      </c>
      <c r="M3171" t="b">
        <v>0</v>
      </c>
      <c r="N3171" t="s">
        <v>8269</v>
      </c>
      <c r="O3171" s="9">
        <f t="shared" si="200"/>
        <v>41830.234166666669</v>
      </c>
      <c r="P3171" t="str">
        <f t="shared" si="201"/>
        <v>theater</v>
      </c>
      <c r="Q3171" t="str">
        <f t="shared" si="202"/>
        <v>plays</v>
      </c>
      <c r="R3171">
        <f t="shared" si="203"/>
        <v>2014</v>
      </c>
    </row>
    <row r="3172" spans="1:18" ht="43.2" x14ac:dyDescent="0.55000000000000004">
      <c r="A3172">
        <v>3156</v>
      </c>
      <c r="B3172" s="3" t="s">
        <v>3156</v>
      </c>
      <c r="C3172" s="3" t="s">
        <v>7266</v>
      </c>
      <c r="D3172" s="6">
        <v>5500</v>
      </c>
      <c r="E3172" s="8">
        <v>5600</v>
      </c>
      <c r="F3172" t="s">
        <v>8218</v>
      </c>
      <c r="G3172" t="s">
        <v>8223</v>
      </c>
      <c r="H3172" t="s">
        <v>8245</v>
      </c>
      <c r="I3172">
        <v>1338591144</v>
      </c>
      <c r="J3172">
        <v>1335567144</v>
      </c>
      <c r="K3172" t="b">
        <v>1</v>
      </c>
      <c r="L3172">
        <v>89</v>
      </c>
      <c r="M3172" t="b">
        <v>1</v>
      </c>
      <c r="N3172" t="s">
        <v>8269</v>
      </c>
      <c r="O3172" s="9">
        <f t="shared" si="200"/>
        <v>41026.953055555554</v>
      </c>
      <c r="P3172" t="str">
        <f t="shared" si="201"/>
        <v>theater</v>
      </c>
      <c r="Q3172" t="str">
        <f t="shared" si="202"/>
        <v>plays</v>
      </c>
      <c r="R3172">
        <f t="shared" si="203"/>
        <v>2012</v>
      </c>
    </row>
    <row r="3173" spans="1:18" ht="43.2" x14ac:dyDescent="0.55000000000000004">
      <c r="A3173">
        <v>3249</v>
      </c>
      <c r="B3173" s="3" t="s">
        <v>3249</v>
      </c>
      <c r="C3173" s="3" t="s">
        <v>7359</v>
      </c>
      <c r="D3173" s="6">
        <v>5500</v>
      </c>
      <c r="E3173" s="8">
        <v>5771</v>
      </c>
      <c r="F3173" t="s">
        <v>8218</v>
      </c>
      <c r="G3173" t="s">
        <v>8223</v>
      </c>
      <c r="H3173" t="s">
        <v>8245</v>
      </c>
      <c r="I3173">
        <v>1434822914</v>
      </c>
      <c r="J3173">
        <v>1432230914</v>
      </c>
      <c r="K3173" t="b">
        <v>1</v>
      </c>
      <c r="L3173">
        <v>88</v>
      </c>
      <c r="M3173" t="b">
        <v>1</v>
      </c>
      <c r="N3173" t="s">
        <v>8269</v>
      </c>
      <c r="O3173" s="9">
        <f t="shared" si="200"/>
        <v>42145.746689814812</v>
      </c>
      <c r="P3173" t="str">
        <f t="shared" si="201"/>
        <v>theater</v>
      </c>
      <c r="Q3173" t="str">
        <f t="shared" si="202"/>
        <v>plays</v>
      </c>
      <c r="R3173">
        <f t="shared" si="203"/>
        <v>2015</v>
      </c>
    </row>
    <row r="3174" spans="1:18" ht="43.2" x14ac:dyDescent="0.55000000000000004">
      <c r="A3174">
        <v>3297</v>
      </c>
      <c r="B3174" s="3" t="s">
        <v>3297</v>
      </c>
      <c r="C3174" s="3" t="s">
        <v>7407</v>
      </c>
      <c r="D3174" s="6">
        <v>5500</v>
      </c>
      <c r="E3174" s="8">
        <v>5504</v>
      </c>
      <c r="F3174" t="s">
        <v>8218</v>
      </c>
      <c r="G3174" t="s">
        <v>8224</v>
      </c>
      <c r="H3174" t="s">
        <v>8246</v>
      </c>
      <c r="I3174">
        <v>1438037940</v>
      </c>
      <c r="J3174">
        <v>1436380256</v>
      </c>
      <c r="K3174" t="b">
        <v>0</v>
      </c>
      <c r="L3174">
        <v>44</v>
      </c>
      <c r="M3174" t="b">
        <v>1</v>
      </c>
      <c r="N3174" t="s">
        <v>8269</v>
      </c>
      <c r="O3174" s="9">
        <f t="shared" si="200"/>
        <v>42193.771481481483</v>
      </c>
      <c r="P3174" t="str">
        <f t="shared" si="201"/>
        <v>theater</v>
      </c>
      <c r="Q3174" t="str">
        <f t="shared" si="202"/>
        <v>plays</v>
      </c>
      <c r="R3174">
        <f t="shared" si="203"/>
        <v>2015</v>
      </c>
    </row>
    <row r="3175" spans="1:18" ht="43.2" x14ac:dyDescent="0.55000000000000004">
      <c r="A3175">
        <v>3348</v>
      </c>
      <c r="B3175" s="3" t="s">
        <v>3266</v>
      </c>
      <c r="C3175" s="3" t="s">
        <v>7458</v>
      </c>
      <c r="D3175" s="6">
        <v>5500</v>
      </c>
      <c r="E3175" s="8">
        <v>5516</v>
      </c>
      <c r="F3175" t="s">
        <v>8218</v>
      </c>
      <c r="G3175" t="s">
        <v>8223</v>
      </c>
      <c r="H3175" t="s">
        <v>8245</v>
      </c>
      <c r="I3175">
        <v>1461988740</v>
      </c>
      <c r="J3175">
        <v>1459949080</v>
      </c>
      <c r="K3175" t="b">
        <v>0</v>
      </c>
      <c r="L3175">
        <v>79</v>
      </c>
      <c r="M3175" t="b">
        <v>1</v>
      </c>
      <c r="N3175" t="s">
        <v>8269</v>
      </c>
      <c r="O3175" s="9">
        <f t="shared" si="200"/>
        <v>42466.558796296296</v>
      </c>
      <c r="P3175" t="str">
        <f t="shared" si="201"/>
        <v>theater</v>
      </c>
      <c r="Q3175" t="str">
        <f t="shared" si="202"/>
        <v>plays</v>
      </c>
      <c r="R3175">
        <f t="shared" si="203"/>
        <v>2016</v>
      </c>
    </row>
    <row r="3176" spans="1:18" ht="43.2" x14ac:dyDescent="0.55000000000000004">
      <c r="A3176">
        <v>3542</v>
      </c>
      <c r="B3176" s="3" t="s">
        <v>3541</v>
      </c>
      <c r="C3176" s="3" t="s">
        <v>7652</v>
      </c>
      <c r="D3176" s="6">
        <v>5500</v>
      </c>
      <c r="E3176" s="8">
        <v>5623</v>
      </c>
      <c r="F3176" t="s">
        <v>8218</v>
      </c>
      <c r="G3176" t="s">
        <v>8223</v>
      </c>
      <c r="H3176" t="s">
        <v>8245</v>
      </c>
      <c r="I3176">
        <v>1410099822</v>
      </c>
      <c r="J3176">
        <v>1404915822</v>
      </c>
      <c r="K3176" t="b">
        <v>0</v>
      </c>
      <c r="L3176">
        <v>85</v>
      </c>
      <c r="M3176" t="b">
        <v>1</v>
      </c>
      <c r="N3176" t="s">
        <v>8269</v>
      </c>
      <c r="O3176" s="9">
        <f t="shared" si="200"/>
        <v>41829.599791666667</v>
      </c>
      <c r="P3176" t="str">
        <f t="shared" si="201"/>
        <v>theater</v>
      </c>
      <c r="Q3176" t="str">
        <f t="shared" si="202"/>
        <v>plays</v>
      </c>
      <c r="R3176">
        <f t="shared" si="203"/>
        <v>2014</v>
      </c>
    </row>
    <row r="3177" spans="1:18" ht="43.2" x14ac:dyDescent="0.55000000000000004">
      <c r="A3177">
        <v>3553</v>
      </c>
      <c r="B3177" s="3" t="s">
        <v>3552</v>
      </c>
      <c r="C3177" s="3" t="s">
        <v>7663</v>
      </c>
      <c r="D3177" s="6">
        <v>5500</v>
      </c>
      <c r="E3177" s="8">
        <v>5845</v>
      </c>
      <c r="F3177" t="s">
        <v>8218</v>
      </c>
      <c r="G3177" t="s">
        <v>8223</v>
      </c>
      <c r="H3177" t="s">
        <v>8245</v>
      </c>
      <c r="I3177">
        <v>1439337600</v>
      </c>
      <c r="J3177">
        <v>1436575280</v>
      </c>
      <c r="K3177" t="b">
        <v>0</v>
      </c>
      <c r="L3177">
        <v>104</v>
      </c>
      <c r="M3177" t="b">
        <v>1</v>
      </c>
      <c r="N3177" t="s">
        <v>8269</v>
      </c>
      <c r="O3177" s="9">
        <f t="shared" si="200"/>
        <v>42196.028703703705</v>
      </c>
      <c r="P3177" t="str">
        <f t="shared" si="201"/>
        <v>theater</v>
      </c>
      <c r="Q3177" t="str">
        <f t="shared" si="202"/>
        <v>plays</v>
      </c>
      <c r="R3177">
        <f t="shared" si="203"/>
        <v>2015</v>
      </c>
    </row>
    <row r="3178" spans="1:18" ht="43.2" x14ac:dyDescent="0.55000000000000004">
      <c r="A3178">
        <v>3731</v>
      </c>
      <c r="B3178" s="3" t="s">
        <v>3728</v>
      </c>
      <c r="C3178" s="3" t="s">
        <v>7841</v>
      </c>
      <c r="D3178" s="6">
        <v>5500</v>
      </c>
      <c r="E3178" s="8">
        <v>620</v>
      </c>
      <c r="F3178" t="s">
        <v>8220</v>
      </c>
      <c r="G3178" t="s">
        <v>8223</v>
      </c>
      <c r="H3178" t="s">
        <v>8245</v>
      </c>
      <c r="I3178">
        <v>1420860180</v>
      </c>
      <c r="J3178">
        <v>1418234646</v>
      </c>
      <c r="K3178" t="b">
        <v>0</v>
      </c>
      <c r="L3178">
        <v>12</v>
      </c>
      <c r="M3178" t="b">
        <v>0</v>
      </c>
      <c r="N3178" t="s">
        <v>8269</v>
      </c>
      <c r="O3178" s="9">
        <f t="shared" si="200"/>
        <v>41983.752847222218</v>
      </c>
      <c r="P3178" t="str">
        <f t="shared" si="201"/>
        <v>theater</v>
      </c>
      <c r="Q3178" t="str">
        <f t="shared" si="202"/>
        <v>plays</v>
      </c>
      <c r="R3178">
        <f t="shared" si="203"/>
        <v>2014</v>
      </c>
    </row>
    <row r="3179" spans="1:18" ht="57.6" x14ac:dyDescent="0.55000000000000004">
      <c r="A3179">
        <v>3941</v>
      </c>
      <c r="B3179" s="3" t="s">
        <v>3938</v>
      </c>
      <c r="C3179" s="3" t="s">
        <v>8049</v>
      </c>
      <c r="D3179" s="6">
        <v>5500</v>
      </c>
      <c r="E3179" s="8">
        <v>50</v>
      </c>
      <c r="F3179" t="s">
        <v>8220</v>
      </c>
      <c r="G3179" t="s">
        <v>8223</v>
      </c>
      <c r="H3179" t="s">
        <v>8245</v>
      </c>
      <c r="I3179">
        <v>1416877200</v>
      </c>
      <c r="J3179">
        <v>1414505137</v>
      </c>
      <c r="K3179" t="b">
        <v>0</v>
      </c>
      <c r="L3179">
        <v>2</v>
      </c>
      <c r="M3179" t="b">
        <v>0</v>
      </c>
      <c r="N3179" t="s">
        <v>8269</v>
      </c>
      <c r="O3179" s="9">
        <f t="shared" si="200"/>
        <v>41940.587233796294</v>
      </c>
      <c r="P3179" t="str">
        <f t="shared" si="201"/>
        <v>theater</v>
      </c>
      <c r="Q3179" t="str">
        <f t="shared" si="202"/>
        <v>plays</v>
      </c>
      <c r="R3179">
        <f t="shared" si="203"/>
        <v>2014</v>
      </c>
    </row>
    <row r="3180" spans="1:18" ht="43.2" x14ac:dyDescent="0.55000000000000004">
      <c r="A3180">
        <v>3956</v>
      </c>
      <c r="B3180" s="3" t="s">
        <v>3953</v>
      </c>
      <c r="C3180" s="3" t="s">
        <v>8063</v>
      </c>
      <c r="D3180" s="6">
        <v>5500</v>
      </c>
      <c r="E3180" s="8">
        <v>0</v>
      </c>
      <c r="F3180" t="s">
        <v>8220</v>
      </c>
      <c r="G3180" t="s">
        <v>8223</v>
      </c>
      <c r="H3180" t="s">
        <v>8245</v>
      </c>
      <c r="I3180">
        <v>1461543600</v>
      </c>
      <c r="J3180">
        <v>1459203727</v>
      </c>
      <c r="K3180" t="b">
        <v>0</v>
      </c>
      <c r="L3180">
        <v>0</v>
      </c>
      <c r="M3180" t="b">
        <v>0</v>
      </c>
      <c r="N3180" t="s">
        <v>8269</v>
      </c>
      <c r="O3180" s="9">
        <f t="shared" si="200"/>
        <v>42457.932025462964</v>
      </c>
      <c r="P3180" t="str">
        <f t="shared" si="201"/>
        <v>theater</v>
      </c>
      <c r="Q3180" t="str">
        <f t="shared" si="202"/>
        <v>plays</v>
      </c>
      <c r="R3180">
        <f t="shared" si="203"/>
        <v>2016</v>
      </c>
    </row>
    <row r="3181" spans="1:18" ht="43.2" x14ac:dyDescent="0.55000000000000004">
      <c r="A3181">
        <v>520</v>
      </c>
      <c r="B3181" s="3" t="s">
        <v>521</v>
      </c>
      <c r="C3181" s="3" t="s">
        <v>4630</v>
      </c>
      <c r="D3181" s="6">
        <v>5000</v>
      </c>
      <c r="E3181" s="8">
        <v>5105</v>
      </c>
      <c r="F3181" t="s">
        <v>8218</v>
      </c>
      <c r="G3181" t="s">
        <v>8224</v>
      </c>
      <c r="H3181" t="s">
        <v>8246</v>
      </c>
      <c r="I3181">
        <v>1449766261</v>
      </c>
      <c r="J3181">
        <v>1447174261</v>
      </c>
      <c r="K3181" t="b">
        <v>0</v>
      </c>
      <c r="L3181">
        <v>34</v>
      </c>
      <c r="M3181" t="b">
        <v>1</v>
      </c>
      <c r="N3181" t="s">
        <v>8269</v>
      </c>
      <c r="O3181" s="9">
        <f t="shared" si="200"/>
        <v>42318.702094907407</v>
      </c>
      <c r="P3181" t="str">
        <f t="shared" si="201"/>
        <v>theater</v>
      </c>
      <c r="Q3181" t="str">
        <f t="shared" si="202"/>
        <v>plays</v>
      </c>
      <c r="R3181">
        <f t="shared" si="203"/>
        <v>2015</v>
      </c>
    </row>
    <row r="3182" spans="1:18" ht="43.2" x14ac:dyDescent="0.55000000000000004">
      <c r="A3182">
        <v>521</v>
      </c>
      <c r="B3182" s="3" t="s">
        <v>522</v>
      </c>
      <c r="C3182" s="3" t="s">
        <v>4631</v>
      </c>
      <c r="D3182" s="6">
        <v>5000</v>
      </c>
      <c r="E3182" s="8">
        <v>5232</v>
      </c>
      <c r="F3182" t="s">
        <v>8218</v>
      </c>
      <c r="G3182" t="s">
        <v>8223</v>
      </c>
      <c r="H3182" t="s">
        <v>8245</v>
      </c>
      <c r="I3182">
        <v>1477976340</v>
      </c>
      <c r="J3182">
        <v>1475460819</v>
      </c>
      <c r="K3182" t="b">
        <v>0</v>
      </c>
      <c r="L3182">
        <v>56</v>
      </c>
      <c r="M3182" t="b">
        <v>1</v>
      </c>
      <c r="N3182" t="s">
        <v>8269</v>
      </c>
      <c r="O3182" s="9">
        <f t="shared" si="200"/>
        <v>42646.092812499999</v>
      </c>
      <c r="P3182" t="str">
        <f t="shared" si="201"/>
        <v>theater</v>
      </c>
      <c r="Q3182" t="str">
        <f t="shared" si="202"/>
        <v>plays</v>
      </c>
      <c r="R3182">
        <f t="shared" si="203"/>
        <v>2016</v>
      </c>
    </row>
    <row r="3183" spans="1:18" ht="43.2" x14ac:dyDescent="0.55000000000000004">
      <c r="A3183">
        <v>523</v>
      </c>
      <c r="B3183" s="3" t="s">
        <v>524</v>
      </c>
      <c r="C3183" s="3" t="s">
        <v>4633</v>
      </c>
      <c r="D3183" s="6">
        <v>5000</v>
      </c>
      <c r="E3183" s="8">
        <v>6030</v>
      </c>
      <c r="F3183" t="s">
        <v>8218</v>
      </c>
      <c r="G3183" t="s">
        <v>8223</v>
      </c>
      <c r="H3183" t="s">
        <v>8245</v>
      </c>
      <c r="I3183">
        <v>1442805076</v>
      </c>
      <c r="J3183">
        <v>1440213076</v>
      </c>
      <c r="K3183" t="b">
        <v>0</v>
      </c>
      <c r="L3183">
        <v>84</v>
      </c>
      <c r="M3183" t="b">
        <v>1</v>
      </c>
      <c r="N3183" t="s">
        <v>8269</v>
      </c>
      <c r="O3183" s="9">
        <f t="shared" si="200"/>
        <v>42238.13282407407</v>
      </c>
      <c r="P3183" t="str">
        <f t="shared" si="201"/>
        <v>theater</v>
      </c>
      <c r="Q3183" t="str">
        <f t="shared" si="202"/>
        <v>plays</v>
      </c>
      <c r="R3183">
        <f t="shared" si="203"/>
        <v>2015</v>
      </c>
    </row>
    <row r="3184" spans="1:18" ht="43.2" x14ac:dyDescent="0.55000000000000004">
      <c r="A3184">
        <v>538</v>
      </c>
      <c r="B3184" s="3" t="s">
        <v>539</v>
      </c>
      <c r="C3184" s="3" t="s">
        <v>4648</v>
      </c>
      <c r="D3184" s="6">
        <v>5000</v>
      </c>
      <c r="E3184" s="8">
        <v>15121</v>
      </c>
      <c r="F3184" t="s">
        <v>8218</v>
      </c>
      <c r="G3184" t="s">
        <v>8223</v>
      </c>
      <c r="H3184" t="s">
        <v>8245</v>
      </c>
      <c r="I3184">
        <v>1463166263</v>
      </c>
      <c r="J3184">
        <v>1460574263</v>
      </c>
      <c r="K3184" t="b">
        <v>0</v>
      </c>
      <c r="L3184">
        <v>60</v>
      </c>
      <c r="M3184" t="b">
        <v>1</v>
      </c>
      <c r="N3184" t="s">
        <v>8269</v>
      </c>
      <c r="O3184" s="9">
        <f t="shared" si="200"/>
        <v>42473.794710648144</v>
      </c>
      <c r="P3184" t="str">
        <f t="shared" si="201"/>
        <v>theater</v>
      </c>
      <c r="Q3184" t="str">
        <f t="shared" si="202"/>
        <v>plays</v>
      </c>
      <c r="R3184">
        <f t="shared" si="203"/>
        <v>2016</v>
      </c>
    </row>
    <row r="3185" spans="1:18" ht="43.2" x14ac:dyDescent="0.55000000000000004">
      <c r="A3185">
        <v>2785</v>
      </c>
      <c r="B3185" s="3" t="s">
        <v>2785</v>
      </c>
      <c r="C3185" s="3" t="s">
        <v>6895</v>
      </c>
      <c r="D3185" s="6">
        <v>5000</v>
      </c>
      <c r="E3185" s="8">
        <v>5234</v>
      </c>
      <c r="F3185" t="s">
        <v>8218</v>
      </c>
      <c r="G3185" t="s">
        <v>8223</v>
      </c>
      <c r="H3185" t="s">
        <v>8245</v>
      </c>
      <c r="I3185">
        <v>1470430800</v>
      </c>
      <c r="J3185">
        <v>1467865967</v>
      </c>
      <c r="K3185" t="b">
        <v>0</v>
      </c>
      <c r="L3185">
        <v>142</v>
      </c>
      <c r="M3185" t="b">
        <v>1</v>
      </c>
      <c r="N3185" t="s">
        <v>8269</v>
      </c>
      <c r="O3185" s="9">
        <f t="shared" si="200"/>
        <v>42558.189432870371</v>
      </c>
      <c r="P3185" t="str">
        <f t="shared" si="201"/>
        <v>theater</v>
      </c>
      <c r="Q3185" t="str">
        <f t="shared" si="202"/>
        <v>plays</v>
      </c>
      <c r="R3185">
        <f t="shared" si="203"/>
        <v>2016</v>
      </c>
    </row>
    <row r="3186" spans="1:18" ht="43.2" x14ac:dyDescent="0.55000000000000004">
      <c r="A3186">
        <v>2798</v>
      </c>
      <c r="B3186" s="3" t="s">
        <v>2798</v>
      </c>
      <c r="C3186" s="3" t="s">
        <v>6908</v>
      </c>
      <c r="D3186" s="6">
        <v>5000</v>
      </c>
      <c r="E3186" s="8">
        <v>5070</v>
      </c>
      <c r="F3186" t="s">
        <v>8218</v>
      </c>
      <c r="G3186" t="s">
        <v>8224</v>
      </c>
      <c r="H3186" t="s">
        <v>8246</v>
      </c>
      <c r="I3186">
        <v>1438358400</v>
      </c>
      <c r="J3186">
        <v>1437063121</v>
      </c>
      <c r="K3186" t="b">
        <v>0</v>
      </c>
      <c r="L3186">
        <v>139</v>
      </c>
      <c r="M3186" t="b">
        <v>1</v>
      </c>
      <c r="N3186" t="s">
        <v>8269</v>
      </c>
      <c r="O3186" s="9">
        <f t="shared" si="200"/>
        <v>42201.675011574072</v>
      </c>
      <c r="P3186" t="str">
        <f t="shared" si="201"/>
        <v>theater</v>
      </c>
      <c r="Q3186" t="str">
        <f t="shared" si="202"/>
        <v>plays</v>
      </c>
      <c r="R3186">
        <f t="shared" si="203"/>
        <v>2015</v>
      </c>
    </row>
    <row r="3187" spans="1:18" ht="43.2" x14ac:dyDescent="0.55000000000000004">
      <c r="A3187">
        <v>2799</v>
      </c>
      <c r="B3187" s="3" t="s">
        <v>2799</v>
      </c>
      <c r="C3187" s="3" t="s">
        <v>6909</v>
      </c>
      <c r="D3187" s="6">
        <v>5000</v>
      </c>
      <c r="E3187" s="8">
        <v>5831.74</v>
      </c>
      <c r="F3187" t="s">
        <v>8218</v>
      </c>
      <c r="G3187" t="s">
        <v>8224</v>
      </c>
      <c r="H3187" t="s">
        <v>8246</v>
      </c>
      <c r="I3187">
        <v>1466179200</v>
      </c>
      <c r="J3187">
        <v>1463466070</v>
      </c>
      <c r="K3187" t="b">
        <v>0</v>
      </c>
      <c r="L3187">
        <v>130</v>
      </c>
      <c r="M3187" t="b">
        <v>1</v>
      </c>
      <c r="N3187" t="s">
        <v>8269</v>
      </c>
      <c r="O3187" s="9">
        <f t="shared" si="200"/>
        <v>42507.264699074076</v>
      </c>
      <c r="P3187" t="str">
        <f t="shared" si="201"/>
        <v>theater</v>
      </c>
      <c r="Q3187" t="str">
        <f t="shared" si="202"/>
        <v>plays</v>
      </c>
      <c r="R3187">
        <f t="shared" si="203"/>
        <v>2016</v>
      </c>
    </row>
    <row r="3188" spans="1:18" x14ac:dyDescent="0.55000000000000004">
      <c r="A3188">
        <v>2807</v>
      </c>
      <c r="B3188" s="3" t="s">
        <v>2807</v>
      </c>
      <c r="C3188" s="3" t="s">
        <v>6917</v>
      </c>
      <c r="D3188" s="6">
        <v>5000</v>
      </c>
      <c r="E3188" s="8">
        <v>6300</v>
      </c>
      <c r="F3188" t="s">
        <v>8218</v>
      </c>
      <c r="G3188" t="s">
        <v>8223</v>
      </c>
      <c r="H3188" t="s">
        <v>8245</v>
      </c>
      <c r="I3188">
        <v>1435611438</v>
      </c>
      <c r="J3188">
        <v>1433019438</v>
      </c>
      <c r="K3188" t="b">
        <v>0</v>
      </c>
      <c r="L3188">
        <v>93</v>
      </c>
      <c r="M3188" t="b">
        <v>1</v>
      </c>
      <c r="N3188" t="s">
        <v>8269</v>
      </c>
      <c r="O3188" s="9">
        <f t="shared" si="200"/>
        <v>42154.873124999998</v>
      </c>
      <c r="P3188" t="str">
        <f t="shared" si="201"/>
        <v>theater</v>
      </c>
      <c r="Q3188" t="str">
        <f t="shared" si="202"/>
        <v>plays</v>
      </c>
      <c r="R3188">
        <f t="shared" si="203"/>
        <v>2015</v>
      </c>
    </row>
    <row r="3189" spans="1:18" ht="43.2" x14ac:dyDescent="0.55000000000000004">
      <c r="A3189">
        <v>2812</v>
      </c>
      <c r="B3189" s="3" t="s">
        <v>2812</v>
      </c>
      <c r="C3189" s="3" t="s">
        <v>6922</v>
      </c>
      <c r="D3189" s="6">
        <v>5000</v>
      </c>
      <c r="E3189" s="8">
        <v>5665</v>
      </c>
      <c r="F3189" t="s">
        <v>8218</v>
      </c>
      <c r="G3189" t="s">
        <v>8228</v>
      </c>
      <c r="H3189" t="s">
        <v>8250</v>
      </c>
      <c r="I3189">
        <v>1428292800</v>
      </c>
      <c r="J3189">
        <v>1424368298</v>
      </c>
      <c r="K3189" t="b">
        <v>0</v>
      </c>
      <c r="L3189">
        <v>83</v>
      </c>
      <c r="M3189" t="b">
        <v>1</v>
      </c>
      <c r="N3189" t="s">
        <v>8269</v>
      </c>
      <c r="O3189" s="9">
        <f t="shared" si="200"/>
        <v>42054.74418981481</v>
      </c>
      <c r="P3189" t="str">
        <f t="shared" si="201"/>
        <v>theater</v>
      </c>
      <c r="Q3189" t="str">
        <f t="shared" si="202"/>
        <v>plays</v>
      </c>
      <c r="R3189">
        <f t="shared" si="203"/>
        <v>2015</v>
      </c>
    </row>
    <row r="3190" spans="1:18" ht="43.2" hidden="1" x14ac:dyDescent="0.55000000000000004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200"/>
        <v>42144.415532407409</v>
      </c>
      <c r="P3190" t="str">
        <f t="shared" si="201"/>
        <v>theater</v>
      </c>
      <c r="Q3190" t="str">
        <f t="shared" si="202"/>
        <v>musical</v>
      </c>
      <c r="R3190">
        <f t="shared" si="203"/>
        <v>2015</v>
      </c>
    </row>
    <row r="3191" spans="1:18" ht="43.2" hidden="1" x14ac:dyDescent="0.55000000000000004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200"/>
        <v>42118.346435185187</v>
      </c>
      <c r="P3191" t="str">
        <f t="shared" si="201"/>
        <v>theater</v>
      </c>
      <c r="Q3191" t="str">
        <f t="shared" si="202"/>
        <v>musical</v>
      </c>
      <c r="R3191">
        <f t="shared" si="203"/>
        <v>2015</v>
      </c>
    </row>
    <row r="3192" spans="1:18" ht="43.2" hidden="1" x14ac:dyDescent="0.55000000000000004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200"/>
        <v>42683.151331018518</v>
      </c>
      <c r="P3192" t="str">
        <f t="shared" si="201"/>
        <v>theater</v>
      </c>
      <c r="Q3192" t="str">
        <f t="shared" si="202"/>
        <v>musical</v>
      </c>
      <c r="R3192">
        <f t="shared" si="203"/>
        <v>2016</v>
      </c>
    </row>
    <row r="3193" spans="1:18" ht="43.2" hidden="1" x14ac:dyDescent="0.55000000000000004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200"/>
        <v>42538.755428240736</v>
      </c>
      <c r="P3193" t="str">
        <f t="shared" si="201"/>
        <v>theater</v>
      </c>
      <c r="Q3193" t="str">
        <f t="shared" si="202"/>
        <v>musical</v>
      </c>
      <c r="R3193">
        <f t="shared" si="203"/>
        <v>2016</v>
      </c>
    </row>
    <row r="3194" spans="1:18" ht="43.2" hidden="1" x14ac:dyDescent="0.55000000000000004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200"/>
        <v>42018.94049768518</v>
      </c>
      <c r="P3194" t="str">
        <f t="shared" si="201"/>
        <v>theater</v>
      </c>
      <c r="Q3194" t="str">
        <f t="shared" si="202"/>
        <v>musical</v>
      </c>
      <c r="R3194">
        <f t="shared" si="203"/>
        <v>2015</v>
      </c>
    </row>
    <row r="3195" spans="1:18" ht="43.2" hidden="1" x14ac:dyDescent="0.55000000000000004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200"/>
        <v>42010.968240740738</v>
      </c>
      <c r="P3195" t="str">
        <f t="shared" si="201"/>
        <v>theater</v>
      </c>
      <c r="Q3195" t="str">
        <f t="shared" si="202"/>
        <v>musical</v>
      </c>
      <c r="R3195">
        <f t="shared" si="203"/>
        <v>2015</v>
      </c>
    </row>
    <row r="3196" spans="1:18" ht="43.2" hidden="1" x14ac:dyDescent="0.55000000000000004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200"/>
        <v>42182.062476851846</v>
      </c>
      <c r="P3196" t="str">
        <f t="shared" si="201"/>
        <v>theater</v>
      </c>
      <c r="Q3196" t="str">
        <f t="shared" si="202"/>
        <v>musical</v>
      </c>
      <c r="R3196">
        <f t="shared" si="203"/>
        <v>2015</v>
      </c>
    </row>
    <row r="3197" spans="1:18" ht="43.2" hidden="1" x14ac:dyDescent="0.55000000000000004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200"/>
        <v>42017.594236111108</v>
      </c>
      <c r="P3197" t="str">
        <f t="shared" si="201"/>
        <v>theater</v>
      </c>
      <c r="Q3197" t="str">
        <f t="shared" si="202"/>
        <v>musical</v>
      </c>
      <c r="R3197">
        <f t="shared" si="203"/>
        <v>2015</v>
      </c>
    </row>
    <row r="3198" spans="1:18" ht="43.2" hidden="1" x14ac:dyDescent="0.55000000000000004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200"/>
        <v>42157.598090277781</v>
      </c>
      <c r="P3198" t="str">
        <f t="shared" si="201"/>
        <v>theater</v>
      </c>
      <c r="Q3198" t="str">
        <f t="shared" si="202"/>
        <v>musical</v>
      </c>
      <c r="R3198">
        <f t="shared" si="203"/>
        <v>2015</v>
      </c>
    </row>
    <row r="3199" spans="1:18" ht="28.8" hidden="1" x14ac:dyDescent="0.55000000000000004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200"/>
        <v>42009.493263888886</v>
      </c>
      <c r="P3199" t="str">
        <f t="shared" si="201"/>
        <v>theater</v>
      </c>
      <c r="Q3199" t="str">
        <f t="shared" si="202"/>
        <v>musical</v>
      </c>
      <c r="R3199">
        <f t="shared" si="203"/>
        <v>2015</v>
      </c>
    </row>
    <row r="3200" spans="1:18" ht="43.2" hidden="1" x14ac:dyDescent="0.55000000000000004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200"/>
        <v>42013.424502314811</v>
      </c>
      <c r="P3200" t="str">
        <f t="shared" si="201"/>
        <v>theater</v>
      </c>
      <c r="Q3200" t="str">
        <f t="shared" si="202"/>
        <v>musical</v>
      </c>
      <c r="R3200">
        <f t="shared" si="203"/>
        <v>2015</v>
      </c>
    </row>
    <row r="3201" spans="1:18" ht="43.2" hidden="1" x14ac:dyDescent="0.55000000000000004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200"/>
        <v>41858.761782407404</v>
      </c>
      <c r="P3201" t="str">
        <f t="shared" si="201"/>
        <v>theater</v>
      </c>
      <c r="Q3201" t="str">
        <f t="shared" si="202"/>
        <v>musical</v>
      </c>
      <c r="R3201">
        <f t="shared" si="203"/>
        <v>2014</v>
      </c>
    </row>
    <row r="3202" spans="1:18" ht="43.2" hidden="1" x14ac:dyDescent="0.55000000000000004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si="200"/>
        <v>42460.320613425924</v>
      </c>
      <c r="P3202" t="str">
        <f t="shared" si="201"/>
        <v>theater</v>
      </c>
      <c r="Q3202" t="str">
        <f t="shared" si="202"/>
        <v>musical</v>
      </c>
      <c r="R3202">
        <f t="shared" si="203"/>
        <v>2016</v>
      </c>
    </row>
    <row r="3203" spans="1:18" ht="43.2" hidden="1" x14ac:dyDescent="0.55000000000000004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si="200"/>
        <v>41861.767094907409</v>
      </c>
      <c r="P3203" t="str">
        <f t="shared" si="201"/>
        <v>theater</v>
      </c>
      <c r="Q3203" t="str">
        <f t="shared" si="202"/>
        <v>musical</v>
      </c>
      <c r="R3203">
        <f t="shared" si="203"/>
        <v>2014</v>
      </c>
    </row>
    <row r="3204" spans="1:18" ht="43.2" hidden="1" x14ac:dyDescent="0.55000000000000004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200"/>
        <v>42293.853541666671</v>
      </c>
      <c r="P3204" t="str">
        <f t="shared" si="201"/>
        <v>theater</v>
      </c>
      <c r="Q3204" t="str">
        <f t="shared" si="202"/>
        <v>musical</v>
      </c>
      <c r="R3204">
        <f t="shared" si="203"/>
        <v>2015</v>
      </c>
    </row>
    <row r="3205" spans="1:18" ht="43.2" hidden="1" x14ac:dyDescent="0.55000000000000004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200"/>
        <v>42242.988680555558</v>
      </c>
      <c r="P3205" t="str">
        <f t="shared" si="201"/>
        <v>theater</v>
      </c>
      <c r="Q3205" t="str">
        <f t="shared" si="202"/>
        <v>musical</v>
      </c>
      <c r="R3205">
        <f t="shared" si="203"/>
        <v>2015</v>
      </c>
    </row>
    <row r="3206" spans="1:18" ht="43.2" hidden="1" x14ac:dyDescent="0.55000000000000004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200"/>
        <v>42172.686099537037</v>
      </c>
      <c r="P3206" t="str">
        <f t="shared" si="201"/>
        <v>theater</v>
      </c>
      <c r="Q3206" t="str">
        <f t="shared" si="202"/>
        <v>musical</v>
      </c>
      <c r="R3206">
        <f t="shared" si="203"/>
        <v>2015</v>
      </c>
    </row>
    <row r="3207" spans="1:18" ht="43.2" hidden="1" x14ac:dyDescent="0.55000000000000004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200"/>
        <v>42095.374675925923</v>
      </c>
      <c r="P3207" t="str">
        <f t="shared" si="201"/>
        <v>theater</v>
      </c>
      <c r="Q3207" t="str">
        <f t="shared" si="202"/>
        <v>musical</v>
      </c>
      <c r="R3207">
        <f t="shared" si="203"/>
        <v>2015</v>
      </c>
    </row>
    <row r="3208" spans="1:18" ht="43.2" hidden="1" x14ac:dyDescent="0.55000000000000004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200"/>
        <v>42236.276053240741</v>
      </c>
      <c r="P3208" t="str">
        <f t="shared" si="201"/>
        <v>theater</v>
      </c>
      <c r="Q3208" t="str">
        <f t="shared" si="202"/>
        <v>musical</v>
      </c>
      <c r="R3208">
        <f t="shared" si="203"/>
        <v>2015</v>
      </c>
    </row>
    <row r="3209" spans="1:18" ht="43.2" hidden="1" x14ac:dyDescent="0.55000000000000004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200"/>
        <v>42057.277858796297</v>
      </c>
      <c r="P3209" t="str">
        <f t="shared" si="201"/>
        <v>theater</v>
      </c>
      <c r="Q3209" t="str">
        <f t="shared" si="202"/>
        <v>musical</v>
      </c>
      <c r="R3209">
        <f t="shared" si="203"/>
        <v>2015</v>
      </c>
    </row>
    <row r="3210" spans="1:18" ht="43.2" x14ac:dyDescent="0.55000000000000004">
      <c r="A3210">
        <v>2819</v>
      </c>
      <c r="B3210" s="3" t="s">
        <v>2819</v>
      </c>
      <c r="C3210" s="3" t="s">
        <v>6929</v>
      </c>
      <c r="D3210" s="6">
        <v>5000</v>
      </c>
      <c r="E3210" s="8">
        <v>5240</v>
      </c>
      <c r="F3210" t="s">
        <v>8218</v>
      </c>
      <c r="G3210" t="s">
        <v>8224</v>
      </c>
      <c r="H3210" t="s">
        <v>8246</v>
      </c>
      <c r="I3210">
        <v>1434285409</v>
      </c>
      <c r="J3210">
        <v>1431693409</v>
      </c>
      <c r="K3210" t="b">
        <v>0</v>
      </c>
      <c r="L3210">
        <v>104</v>
      </c>
      <c r="M3210" t="b">
        <v>1</v>
      </c>
      <c r="N3210" t="s">
        <v>8269</v>
      </c>
      <c r="O3210" s="9">
        <f t="shared" ref="O3210:O3273" si="204">(((J3210/60)/60)/24)+DATE(1970,1,1)</f>
        <v>42139.525567129633</v>
      </c>
      <c r="P3210" t="str">
        <f t="shared" ref="P3210:P3273" si="205">LEFT(N3210,SEARCH("/",N3210)-1)</f>
        <v>theater</v>
      </c>
      <c r="Q3210" t="str">
        <f t="shared" ref="Q3210:Q3273" si="206">RIGHT(N3210,LEN(N3210)-SEARCH("/",N3210))</f>
        <v>plays</v>
      </c>
      <c r="R3210">
        <f t="shared" ref="R3210:R3273" si="207">YEAR(O3210)</f>
        <v>2015</v>
      </c>
    </row>
    <row r="3211" spans="1:18" ht="43.2" x14ac:dyDescent="0.55000000000000004">
      <c r="A3211">
        <v>2852</v>
      </c>
      <c r="B3211" s="3" t="s">
        <v>2852</v>
      </c>
      <c r="C3211" s="3" t="s">
        <v>6962</v>
      </c>
      <c r="D3211" s="6">
        <v>5000</v>
      </c>
      <c r="E3211" s="8">
        <v>95</v>
      </c>
      <c r="F3211" t="s">
        <v>8220</v>
      </c>
      <c r="G3211" t="s">
        <v>8223</v>
      </c>
      <c r="H3211" t="s">
        <v>8245</v>
      </c>
      <c r="I3211">
        <v>1403312703</v>
      </c>
      <c r="J3211">
        <v>1400720703</v>
      </c>
      <c r="K3211" t="b">
        <v>0</v>
      </c>
      <c r="L3211">
        <v>6</v>
      </c>
      <c r="M3211" t="b">
        <v>0</v>
      </c>
      <c r="N3211" t="s">
        <v>8269</v>
      </c>
      <c r="O3211" s="9">
        <f t="shared" si="204"/>
        <v>41781.045173611114</v>
      </c>
      <c r="P3211" t="str">
        <f t="shared" si="205"/>
        <v>theater</v>
      </c>
      <c r="Q3211" t="str">
        <f t="shared" si="206"/>
        <v>plays</v>
      </c>
      <c r="R3211">
        <f t="shared" si="207"/>
        <v>2014</v>
      </c>
    </row>
    <row r="3212" spans="1:18" ht="43.2" x14ac:dyDescent="0.55000000000000004">
      <c r="A3212">
        <v>2866</v>
      </c>
      <c r="B3212" s="3" t="s">
        <v>2866</v>
      </c>
      <c r="C3212" s="3" t="s">
        <v>6976</v>
      </c>
      <c r="D3212" s="6">
        <v>5000</v>
      </c>
      <c r="E3212" s="8">
        <v>45</v>
      </c>
      <c r="F3212" t="s">
        <v>8220</v>
      </c>
      <c r="G3212" t="s">
        <v>8223</v>
      </c>
      <c r="H3212" t="s">
        <v>8245</v>
      </c>
      <c r="I3212">
        <v>1476482400</v>
      </c>
      <c r="J3212">
        <v>1473893721</v>
      </c>
      <c r="K3212" t="b">
        <v>0</v>
      </c>
      <c r="L3212">
        <v>2</v>
      </c>
      <c r="M3212" t="b">
        <v>0</v>
      </c>
      <c r="N3212" t="s">
        <v>8269</v>
      </c>
      <c r="O3212" s="9">
        <f t="shared" si="204"/>
        <v>42627.955104166671</v>
      </c>
      <c r="P3212" t="str">
        <f t="shared" si="205"/>
        <v>theater</v>
      </c>
      <c r="Q3212" t="str">
        <f t="shared" si="206"/>
        <v>plays</v>
      </c>
      <c r="R3212">
        <f t="shared" si="207"/>
        <v>2016</v>
      </c>
    </row>
    <row r="3213" spans="1:18" ht="43.2" x14ac:dyDescent="0.55000000000000004">
      <c r="A3213">
        <v>2870</v>
      </c>
      <c r="B3213" s="3" t="s">
        <v>2870</v>
      </c>
      <c r="C3213" s="3" t="s">
        <v>6980</v>
      </c>
      <c r="D3213" s="6">
        <v>5000</v>
      </c>
      <c r="E3213" s="8">
        <v>750</v>
      </c>
      <c r="F3213" t="s">
        <v>8220</v>
      </c>
      <c r="G3213" t="s">
        <v>8223</v>
      </c>
      <c r="H3213" t="s">
        <v>8245</v>
      </c>
      <c r="I3213">
        <v>1400301165</v>
      </c>
      <c r="J3213">
        <v>1397709165</v>
      </c>
      <c r="K3213" t="b">
        <v>0</v>
      </c>
      <c r="L3213">
        <v>9</v>
      </c>
      <c r="M3213" t="b">
        <v>0</v>
      </c>
      <c r="N3213" t="s">
        <v>8269</v>
      </c>
      <c r="O3213" s="9">
        <f t="shared" si="204"/>
        <v>41746.189409722225</v>
      </c>
      <c r="P3213" t="str">
        <f t="shared" si="205"/>
        <v>theater</v>
      </c>
      <c r="Q3213" t="str">
        <f t="shared" si="206"/>
        <v>plays</v>
      </c>
      <c r="R3213">
        <f t="shared" si="207"/>
        <v>2014</v>
      </c>
    </row>
    <row r="3214" spans="1:18" ht="43.2" x14ac:dyDescent="0.55000000000000004">
      <c r="A3214">
        <v>2874</v>
      </c>
      <c r="B3214" s="3" t="s">
        <v>2874</v>
      </c>
      <c r="C3214" s="3" t="s">
        <v>6984</v>
      </c>
      <c r="D3214" s="6">
        <v>5000</v>
      </c>
      <c r="E3214" s="8">
        <v>271</v>
      </c>
      <c r="F3214" t="s">
        <v>8220</v>
      </c>
      <c r="G3214" t="s">
        <v>8223</v>
      </c>
      <c r="H3214" t="s">
        <v>8245</v>
      </c>
      <c r="I3214">
        <v>1484684186</v>
      </c>
      <c r="J3214">
        <v>1482092186</v>
      </c>
      <c r="K3214" t="b">
        <v>0</v>
      </c>
      <c r="L3214">
        <v>3</v>
      </c>
      <c r="M3214" t="b">
        <v>0</v>
      </c>
      <c r="N3214" t="s">
        <v>8269</v>
      </c>
      <c r="O3214" s="9">
        <f t="shared" si="204"/>
        <v>42722.84474537037</v>
      </c>
      <c r="P3214" t="str">
        <f t="shared" si="205"/>
        <v>theater</v>
      </c>
      <c r="Q3214" t="str">
        <f t="shared" si="206"/>
        <v>plays</v>
      </c>
      <c r="R3214">
        <f t="shared" si="207"/>
        <v>2016</v>
      </c>
    </row>
    <row r="3215" spans="1:18" x14ac:dyDescent="0.55000000000000004">
      <c r="A3215">
        <v>2893</v>
      </c>
      <c r="B3215" s="3" t="s">
        <v>2893</v>
      </c>
      <c r="C3215" s="3" t="s">
        <v>7003</v>
      </c>
      <c r="D3215" s="6">
        <v>5000</v>
      </c>
      <c r="E3215" s="8">
        <v>25</v>
      </c>
      <c r="F3215" t="s">
        <v>8220</v>
      </c>
      <c r="G3215" t="s">
        <v>8223</v>
      </c>
      <c r="H3215" t="s">
        <v>8245</v>
      </c>
      <c r="I3215">
        <v>1420768800</v>
      </c>
      <c r="J3215">
        <v>1415644395</v>
      </c>
      <c r="K3215" t="b">
        <v>0</v>
      </c>
      <c r="L3215">
        <v>2</v>
      </c>
      <c r="M3215" t="b">
        <v>0</v>
      </c>
      <c r="N3215" t="s">
        <v>8269</v>
      </c>
      <c r="O3215" s="9">
        <f t="shared" si="204"/>
        <v>41953.773090277777</v>
      </c>
      <c r="P3215" t="str">
        <f t="shared" si="205"/>
        <v>theater</v>
      </c>
      <c r="Q3215" t="str">
        <f t="shared" si="206"/>
        <v>plays</v>
      </c>
      <c r="R3215">
        <f t="shared" si="207"/>
        <v>2014</v>
      </c>
    </row>
    <row r="3216" spans="1:18" ht="43.2" x14ac:dyDescent="0.55000000000000004">
      <c r="A3216">
        <v>2903</v>
      </c>
      <c r="B3216" s="3" t="s">
        <v>2903</v>
      </c>
      <c r="C3216" s="3" t="s">
        <v>7013</v>
      </c>
      <c r="D3216" s="6">
        <v>5000</v>
      </c>
      <c r="E3216" s="8">
        <v>39</v>
      </c>
      <c r="F3216" t="s">
        <v>8220</v>
      </c>
      <c r="G3216" t="s">
        <v>8223</v>
      </c>
      <c r="H3216" t="s">
        <v>8245</v>
      </c>
      <c r="I3216">
        <v>1441771218</v>
      </c>
      <c r="J3216">
        <v>1436587218</v>
      </c>
      <c r="K3216" t="b">
        <v>0</v>
      </c>
      <c r="L3216">
        <v>4</v>
      </c>
      <c r="M3216" t="b">
        <v>0</v>
      </c>
      <c r="N3216" t="s">
        <v>8269</v>
      </c>
      <c r="O3216" s="9">
        <f t="shared" si="204"/>
        <v>42196.166874999995</v>
      </c>
      <c r="P3216" t="str">
        <f t="shared" si="205"/>
        <v>theater</v>
      </c>
      <c r="Q3216" t="str">
        <f t="shared" si="206"/>
        <v>plays</v>
      </c>
      <c r="R3216">
        <f t="shared" si="207"/>
        <v>2015</v>
      </c>
    </row>
    <row r="3217" spans="1:18" ht="43.2" x14ac:dyDescent="0.55000000000000004">
      <c r="A3217">
        <v>2918</v>
      </c>
      <c r="B3217" s="3" t="s">
        <v>2918</v>
      </c>
      <c r="C3217" s="3" t="s">
        <v>7028</v>
      </c>
      <c r="D3217" s="6">
        <v>5000</v>
      </c>
      <c r="E3217" s="8">
        <v>1362</v>
      </c>
      <c r="F3217" t="s">
        <v>8220</v>
      </c>
      <c r="G3217" t="s">
        <v>8223</v>
      </c>
      <c r="H3217" t="s">
        <v>8245</v>
      </c>
      <c r="I3217">
        <v>1446131207</v>
      </c>
      <c r="J3217">
        <v>1443712007</v>
      </c>
      <c r="K3217" t="b">
        <v>0</v>
      </c>
      <c r="L3217">
        <v>20</v>
      </c>
      <c r="M3217" t="b">
        <v>0</v>
      </c>
      <c r="N3217" t="s">
        <v>8269</v>
      </c>
      <c r="O3217" s="9">
        <f t="shared" si="204"/>
        <v>42278.629710648151</v>
      </c>
      <c r="P3217" t="str">
        <f t="shared" si="205"/>
        <v>theater</v>
      </c>
      <c r="Q3217" t="str">
        <f t="shared" si="206"/>
        <v>plays</v>
      </c>
      <c r="R3217">
        <f t="shared" si="207"/>
        <v>2015</v>
      </c>
    </row>
    <row r="3218" spans="1:18" ht="43.2" x14ac:dyDescent="0.55000000000000004">
      <c r="A3218">
        <v>2961</v>
      </c>
      <c r="B3218" s="3" t="s">
        <v>2961</v>
      </c>
      <c r="C3218" s="3" t="s">
        <v>7071</v>
      </c>
      <c r="D3218" s="6">
        <v>5000</v>
      </c>
      <c r="E3218" s="8">
        <v>5481</v>
      </c>
      <c r="F3218" t="s">
        <v>8218</v>
      </c>
      <c r="G3218" t="s">
        <v>8223</v>
      </c>
      <c r="H3218" t="s">
        <v>8245</v>
      </c>
      <c r="I3218">
        <v>1427342400</v>
      </c>
      <c r="J3218">
        <v>1424927159</v>
      </c>
      <c r="K3218" t="b">
        <v>0</v>
      </c>
      <c r="L3218">
        <v>108</v>
      </c>
      <c r="M3218" t="b">
        <v>1</v>
      </c>
      <c r="N3218" t="s">
        <v>8269</v>
      </c>
      <c r="O3218" s="9">
        <f t="shared" si="204"/>
        <v>42061.212488425925</v>
      </c>
      <c r="P3218" t="str">
        <f t="shared" si="205"/>
        <v>theater</v>
      </c>
      <c r="Q3218" t="str">
        <f t="shared" si="206"/>
        <v>plays</v>
      </c>
      <c r="R3218">
        <f t="shared" si="207"/>
        <v>2015</v>
      </c>
    </row>
    <row r="3219" spans="1:18" ht="43.2" x14ac:dyDescent="0.55000000000000004">
      <c r="A3219">
        <v>2964</v>
      </c>
      <c r="B3219" s="3" t="s">
        <v>2964</v>
      </c>
      <c r="C3219" s="3" t="s">
        <v>7074</v>
      </c>
      <c r="D3219" s="6">
        <v>5000</v>
      </c>
      <c r="E3219" s="8">
        <v>5035.6899999999996</v>
      </c>
      <c r="F3219" t="s">
        <v>8218</v>
      </c>
      <c r="G3219" t="s">
        <v>8223</v>
      </c>
      <c r="H3219" t="s">
        <v>8245</v>
      </c>
      <c r="I3219">
        <v>1407360720</v>
      </c>
      <c r="J3219">
        <v>1404769819</v>
      </c>
      <c r="K3219" t="b">
        <v>0</v>
      </c>
      <c r="L3219">
        <v>196</v>
      </c>
      <c r="M3219" t="b">
        <v>1</v>
      </c>
      <c r="N3219" t="s">
        <v>8269</v>
      </c>
      <c r="O3219" s="9">
        <f t="shared" si="204"/>
        <v>41827.909942129627</v>
      </c>
      <c r="P3219" t="str">
        <f t="shared" si="205"/>
        <v>theater</v>
      </c>
      <c r="Q3219" t="str">
        <f t="shared" si="206"/>
        <v>plays</v>
      </c>
      <c r="R3219">
        <f t="shared" si="207"/>
        <v>2014</v>
      </c>
    </row>
    <row r="3220" spans="1:18" ht="43.2" x14ac:dyDescent="0.55000000000000004">
      <c r="A3220">
        <v>2967</v>
      </c>
      <c r="B3220" s="3" t="s">
        <v>2967</v>
      </c>
      <c r="C3220" s="3" t="s">
        <v>7077</v>
      </c>
      <c r="D3220" s="6">
        <v>5000</v>
      </c>
      <c r="E3220" s="8">
        <v>5696</v>
      </c>
      <c r="F3220" t="s">
        <v>8218</v>
      </c>
      <c r="G3220" t="s">
        <v>8223</v>
      </c>
      <c r="H3220" t="s">
        <v>8245</v>
      </c>
      <c r="I3220">
        <v>1425872692</v>
      </c>
      <c r="J3220">
        <v>1423284292</v>
      </c>
      <c r="K3220" t="b">
        <v>0</v>
      </c>
      <c r="L3220">
        <v>71</v>
      </c>
      <c r="M3220" t="b">
        <v>1</v>
      </c>
      <c r="N3220" t="s">
        <v>8269</v>
      </c>
      <c r="O3220" s="9">
        <f t="shared" si="204"/>
        <v>42042.197824074072</v>
      </c>
      <c r="P3220" t="str">
        <f t="shared" si="205"/>
        <v>theater</v>
      </c>
      <c r="Q3220" t="str">
        <f t="shared" si="206"/>
        <v>plays</v>
      </c>
      <c r="R3220">
        <f t="shared" si="207"/>
        <v>2015</v>
      </c>
    </row>
    <row r="3221" spans="1:18" ht="43.2" x14ac:dyDescent="0.55000000000000004">
      <c r="A3221">
        <v>2973</v>
      </c>
      <c r="B3221" s="3" t="s">
        <v>2973</v>
      </c>
      <c r="C3221" s="3" t="s">
        <v>7083</v>
      </c>
      <c r="D3221" s="6">
        <v>5000</v>
      </c>
      <c r="E3221" s="8">
        <v>8740</v>
      </c>
      <c r="F3221" t="s">
        <v>8218</v>
      </c>
      <c r="G3221" t="s">
        <v>8223</v>
      </c>
      <c r="H3221" t="s">
        <v>8245</v>
      </c>
      <c r="I3221">
        <v>1451620800</v>
      </c>
      <c r="J3221">
        <v>1449171508</v>
      </c>
      <c r="K3221" t="b">
        <v>0</v>
      </c>
      <c r="L3221">
        <v>33</v>
      </c>
      <c r="M3221" t="b">
        <v>1</v>
      </c>
      <c r="N3221" t="s">
        <v>8269</v>
      </c>
      <c r="O3221" s="9">
        <f t="shared" si="204"/>
        <v>42341.818379629629</v>
      </c>
      <c r="P3221" t="str">
        <f t="shared" si="205"/>
        <v>theater</v>
      </c>
      <c r="Q3221" t="str">
        <f t="shared" si="206"/>
        <v>plays</v>
      </c>
      <c r="R3221">
        <f t="shared" si="207"/>
        <v>2015</v>
      </c>
    </row>
    <row r="3222" spans="1:18" ht="43.2" x14ac:dyDescent="0.55000000000000004">
      <c r="A3222">
        <v>2974</v>
      </c>
      <c r="B3222" s="3" t="s">
        <v>2974</v>
      </c>
      <c r="C3222" s="3" t="s">
        <v>7084</v>
      </c>
      <c r="D3222" s="6">
        <v>5000</v>
      </c>
      <c r="E3222" s="8">
        <v>5100</v>
      </c>
      <c r="F3222" t="s">
        <v>8218</v>
      </c>
      <c r="G3222" t="s">
        <v>8223</v>
      </c>
      <c r="H3222" t="s">
        <v>8245</v>
      </c>
      <c r="I3222">
        <v>1411695300</v>
      </c>
      <c r="J3222">
        <v>1409275671</v>
      </c>
      <c r="K3222" t="b">
        <v>0</v>
      </c>
      <c r="L3222">
        <v>87</v>
      </c>
      <c r="M3222" t="b">
        <v>1</v>
      </c>
      <c r="N3222" t="s">
        <v>8269</v>
      </c>
      <c r="O3222" s="9">
        <f t="shared" si="204"/>
        <v>41880.061006944445</v>
      </c>
      <c r="P3222" t="str">
        <f t="shared" si="205"/>
        <v>theater</v>
      </c>
      <c r="Q3222" t="str">
        <f t="shared" si="206"/>
        <v>plays</v>
      </c>
      <c r="R3222">
        <f t="shared" si="207"/>
        <v>2014</v>
      </c>
    </row>
    <row r="3223" spans="1:18" ht="43.2" x14ac:dyDescent="0.55000000000000004">
      <c r="A3223">
        <v>2979</v>
      </c>
      <c r="B3223" s="3" t="s">
        <v>2979</v>
      </c>
      <c r="C3223" s="3" t="s">
        <v>7089</v>
      </c>
      <c r="D3223" s="6">
        <v>5000</v>
      </c>
      <c r="E3223" s="8">
        <v>5070</v>
      </c>
      <c r="F3223" t="s">
        <v>8218</v>
      </c>
      <c r="G3223" t="s">
        <v>8223</v>
      </c>
      <c r="H3223" t="s">
        <v>8245</v>
      </c>
      <c r="I3223">
        <v>1420524000</v>
      </c>
      <c r="J3223">
        <v>1419104823</v>
      </c>
      <c r="K3223" t="b">
        <v>0</v>
      </c>
      <c r="L3223">
        <v>46</v>
      </c>
      <c r="M3223" t="b">
        <v>1</v>
      </c>
      <c r="N3223" t="s">
        <v>8269</v>
      </c>
      <c r="O3223" s="9">
        <f t="shared" si="204"/>
        <v>41993.824340277773</v>
      </c>
      <c r="P3223" t="str">
        <f t="shared" si="205"/>
        <v>theater</v>
      </c>
      <c r="Q3223" t="str">
        <f t="shared" si="206"/>
        <v>plays</v>
      </c>
      <c r="R3223">
        <f t="shared" si="207"/>
        <v>2014</v>
      </c>
    </row>
    <row r="3224" spans="1:18" ht="43.2" x14ac:dyDescent="0.55000000000000004">
      <c r="A3224">
        <v>3155</v>
      </c>
      <c r="B3224" s="3" t="s">
        <v>3155</v>
      </c>
      <c r="C3224" s="3" t="s">
        <v>7265</v>
      </c>
      <c r="D3224" s="6">
        <v>5000</v>
      </c>
      <c r="E3224" s="8">
        <v>9425.23</v>
      </c>
      <c r="F3224" t="s">
        <v>8218</v>
      </c>
      <c r="G3224" t="s">
        <v>8224</v>
      </c>
      <c r="H3224" t="s">
        <v>8246</v>
      </c>
      <c r="I3224">
        <v>1356004725</v>
      </c>
      <c r="J3224">
        <v>1353412725</v>
      </c>
      <c r="K3224" t="b">
        <v>1</v>
      </c>
      <c r="L3224">
        <v>302</v>
      </c>
      <c r="M3224" t="b">
        <v>1</v>
      </c>
      <c r="N3224" t="s">
        <v>8269</v>
      </c>
      <c r="O3224" s="9">
        <f t="shared" si="204"/>
        <v>41233.499131944445</v>
      </c>
      <c r="P3224" t="str">
        <f t="shared" si="205"/>
        <v>theater</v>
      </c>
      <c r="Q3224" t="str">
        <f t="shared" si="206"/>
        <v>plays</v>
      </c>
      <c r="R3224">
        <f t="shared" si="207"/>
        <v>2012</v>
      </c>
    </row>
    <row r="3225" spans="1:18" ht="28.8" x14ac:dyDescent="0.55000000000000004">
      <c r="A3225">
        <v>3158</v>
      </c>
      <c r="B3225" s="3" t="s">
        <v>3158</v>
      </c>
      <c r="C3225" s="3" t="s">
        <v>7268</v>
      </c>
      <c r="D3225" s="6">
        <v>5000</v>
      </c>
      <c r="E3225" s="8">
        <v>5700</v>
      </c>
      <c r="F3225" t="s">
        <v>8218</v>
      </c>
      <c r="G3225" t="s">
        <v>8223</v>
      </c>
      <c r="H3225" t="s">
        <v>8245</v>
      </c>
      <c r="I3225">
        <v>1374523752</v>
      </c>
      <c r="J3225">
        <v>1371931752</v>
      </c>
      <c r="K3225" t="b">
        <v>1</v>
      </c>
      <c r="L3225">
        <v>69</v>
      </c>
      <c r="M3225" t="b">
        <v>1</v>
      </c>
      <c r="N3225" t="s">
        <v>8269</v>
      </c>
      <c r="O3225" s="9">
        <f t="shared" si="204"/>
        <v>41447.839722222219</v>
      </c>
      <c r="P3225" t="str">
        <f t="shared" si="205"/>
        <v>theater</v>
      </c>
      <c r="Q3225" t="str">
        <f t="shared" si="206"/>
        <v>plays</v>
      </c>
      <c r="R3225">
        <f t="shared" si="207"/>
        <v>2013</v>
      </c>
    </row>
    <row r="3226" spans="1:18" ht="57.6" x14ac:dyDescent="0.55000000000000004">
      <c r="A3226">
        <v>3175</v>
      </c>
      <c r="B3226" s="3" t="s">
        <v>3175</v>
      </c>
      <c r="C3226" s="3" t="s">
        <v>7285</v>
      </c>
      <c r="D3226" s="6">
        <v>5000</v>
      </c>
      <c r="E3226" s="8">
        <v>5478</v>
      </c>
      <c r="F3226" t="s">
        <v>8218</v>
      </c>
      <c r="G3226" t="s">
        <v>8223</v>
      </c>
      <c r="H3226" t="s">
        <v>8245</v>
      </c>
      <c r="I3226">
        <v>1297977427</v>
      </c>
      <c r="J3226">
        <v>1292793427</v>
      </c>
      <c r="K3226" t="b">
        <v>1</v>
      </c>
      <c r="L3226">
        <v>60</v>
      </c>
      <c r="M3226" t="b">
        <v>1</v>
      </c>
      <c r="N3226" t="s">
        <v>8269</v>
      </c>
      <c r="O3226" s="9">
        <f t="shared" si="204"/>
        <v>40531.886886574073</v>
      </c>
      <c r="P3226" t="str">
        <f t="shared" si="205"/>
        <v>theater</v>
      </c>
      <c r="Q3226" t="str">
        <f t="shared" si="206"/>
        <v>plays</v>
      </c>
      <c r="R3226">
        <f t="shared" si="207"/>
        <v>2010</v>
      </c>
    </row>
    <row r="3227" spans="1:18" ht="43.2" x14ac:dyDescent="0.55000000000000004">
      <c r="A3227">
        <v>3208</v>
      </c>
      <c r="B3227" s="3" t="s">
        <v>3208</v>
      </c>
      <c r="C3227" s="3" t="s">
        <v>7318</v>
      </c>
      <c r="D3227" s="6">
        <v>5000</v>
      </c>
      <c r="E3227" s="8">
        <v>5175</v>
      </c>
      <c r="F3227" t="s">
        <v>8218</v>
      </c>
      <c r="G3227" t="s">
        <v>8223</v>
      </c>
      <c r="H3227" t="s">
        <v>8245</v>
      </c>
      <c r="I3227">
        <v>1406557877</v>
      </c>
      <c r="J3227">
        <v>1404743477</v>
      </c>
      <c r="K3227" t="b">
        <v>1</v>
      </c>
      <c r="L3227">
        <v>82</v>
      </c>
      <c r="M3227" t="b">
        <v>1</v>
      </c>
      <c r="N3227" t="s">
        <v>8269</v>
      </c>
      <c r="O3227" s="9">
        <f t="shared" si="204"/>
        <v>41827.605057870373</v>
      </c>
      <c r="P3227" t="str">
        <f t="shared" si="205"/>
        <v>theater</v>
      </c>
      <c r="Q3227" t="str">
        <f t="shared" si="206"/>
        <v>plays</v>
      </c>
      <c r="R3227">
        <f t="shared" si="207"/>
        <v>2014</v>
      </c>
    </row>
    <row r="3228" spans="1:18" ht="43.2" x14ac:dyDescent="0.55000000000000004">
      <c r="A3228">
        <v>3233</v>
      </c>
      <c r="B3228" s="3" t="s">
        <v>3233</v>
      </c>
      <c r="C3228" s="3" t="s">
        <v>7343</v>
      </c>
      <c r="D3228" s="6">
        <v>5000</v>
      </c>
      <c r="E3228" s="8">
        <v>5940</v>
      </c>
      <c r="F3228" t="s">
        <v>8218</v>
      </c>
      <c r="G3228" t="s">
        <v>8223</v>
      </c>
      <c r="H3228" t="s">
        <v>8245</v>
      </c>
      <c r="I3228">
        <v>1488482355</v>
      </c>
      <c r="J3228">
        <v>1485890355</v>
      </c>
      <c r="K3228" t="b">
        <v>0</v>
      </c>
      <c r="L3228">
        <v>61</v>
      </c>
      <c r="M3228" t="b">
        <v>1</v>
      </c>
      <c r="N3228" t="s">
        <v>8269</v>
      </c>
      <c r="O3228" s="9">
        <f t="shared" si="204"/>
        <v>42766.805034722223</v>
      </c>
      <c r="P3228" t="str">
        <f t="shared" si="205"/>
        <v>theater</v>
      </c>
      <c r="Q3228" t="str">
        <f t="shared" si="206"/>
        <v>plays</v>
      </c>
      <c r="R3228">
        <f t="shared" si="207"/>
        <v>2017</v>
      </c>
    </row>
    <row r="3229" spans="1:18" ht="43.2" x14ac:dyDescent="0.55000000000000004">
      <c r="A3229">
        <v>3260</v>
      </c>
      <c r="B3229" s="3" t="s">
        <v>3260</v>
      </c>
      <c r="C3229" s="3" t="s">
        <v>7370</v>
      </c>
      <c r="D3229" s="6">
        <v>5000</v>
      </c>
      <c r="E3229" s="8">
        <v>5462</v>
      </c>
      <c r="F3229" t="s">
        <v>8218</v>
      </c>
      <c r="G3229" t="s">
        <v>8223</v>
      </c>
      <c r="H3229" t="s">
        <v>8245</v>
      </c>
      <c r="I3229">
        <v>1448903318</v>
      </c>
      <c r="J3229">
        <v>1445875718</v>
      </c>
      <c r="K3229" t="b">
        <v>1</v>
      </c>
      <c r="L3229">
        <v>73</v>
      </c>
      <c r="M3229" t="b">
        <v>1</v>
      </c>
      <c r="N3229" t="s">
        <v>8269</v>
      </c>
      <c r="O3229" s="9">
        <f t="shared" si="204"/>
        <v>42303.672662037032</v>
      </c>
      <c r="P3229" t="str">
        <f t="shared" si="205"/>
        <v>theater</v>
      </c>
      <c r="Q3229" t="str">
        <f t="shared" si="206"/>
        <v>plays</v>
      </c>
      <c r="R3229">
        <f t="shared" si="207"/>
        <v>2015</v>
      </c>
    </row>
    <row r="3230" spans="1:18" ht="43.2" x14ac:dyDescent="0.55000000000000004">
      <c r="A3230">
        <v>3277</v>
      </c>
      <c r="B3230" s="3" t="s">
        <v>3277</v>
      </c>
      <c r="C3230" s="3" t="s">
        <v>7387</v>
      </c>
      <c r="D3230" s="6">
        <v>5000</v>
      </c>
      <c r="E3230" s="8">
        <v>5430</v>
      </c>
      <c r="F3230" t="s">
        <v>8218</v>
      </c>
      <c r="G3230" t="s">
        <v>8224</v>
      </c>
      <c r="H3230" t="s">
        <v>8246</v>
      </c>
      <c r="I3230">
        <v>1416331406</v>
      </c>
      <c r="J3230">
        <v>1413735806</v>
      </c>
      <c r="K3230" t="b">
        <v>1</v>
      </c>
      <c r="L3230">
        <v>100</v>
      </c>
      <c r="M3230" t="b">
        <v>1</v>
      </c>
      <c r="N3230" t="s">
        <v>8269</v>
      </c>
      <c r="O3230" s="9">
        <f t="shared" si="204"/>
        <v>41931.682939814818</v>
      </c>
      <c r="P3230" t="str">
        <f t="shared" si="205"/>
        <v>theater</v>
      </c>
      <c r="Q3230" t="str">
        <f t="shared" si="206"/>
        <v>plays</v>
      </c>
      <c r="R3230">
        <f t="shared" si="207"/>
        <v>2014</v>
      </c>
    </row>
    <row r="3231" spans="1:18" ht="28.8" x14ac:dyDescent="0.55000000000000004">
      <c r="A3231">
        <v>3281</v>
      </c>
      <c r="B3231" s="3" t="s">
        <v>3281</v>
      </c>
      <c r="C3231" s="3" t="s">
        <v>7391</v>
      </c>
      <c r="D3231" s="6">
        <v>5000</v>
      </c>
      <c r="E3231" s="8">
        <v>6080</v>
      </c>
      <c r="F3231" t="s">
        <v>8218</v>
      </c>
      <c r="G3231" t="s">
        <v>8223</v>
      </c>
      <c r="H3231" t="s">
        <v>8245</v>
      </c>
      <c r="I3231">
        <v>1441153705</v>
      </c>
      <c r="J3231">
        <v>1438561705</v>
      </c>
      <c r="K3231" t="b">
        <v>0</v>
      </c>
      <c r="L3231">
        <v>47</v>
      </c>
      <c r="M3231" t="b">
        <v>1</v>
      </c>
      <c r="N3231" t="s">
        <v>8269</v>
      </c>
      <c r="O3231" s="9">
        <f t="shared" si="204"/>
        <v>42219.019733796296</v>
      </c>
      <c r="P3231" t="str">
        <f t="shared" si="205"/>
        <v>theater</v>
      </c>
      <c r="Q3231" t="str">
        <f t="shared" si="206"/>
        <v>plays</v>
      </c>
      <c r="R3231">
        <f t="shared" si="207"/>
        <v>2015</v>
      </c>
    </row>
    <row r="3232" spans="1:18" ht="43.2" x14ac:dyDescent="0.55000000000000004">
      <c r="A3232">
        <v>3331</v>
      </c>
      <c r="B3232" s="3" t="s">
        <v>3331</v>
      </c>
      <c r="C3232" s="3" t="s">
        <v>7441</v>
      </c>
      <c r="D3232" s="6">
        <v>5000</v>
      </c>
      <c r="E3232" s="8">
        <v>5226</v>
      </c>
      <c r="F3232" t="s">
        <v>8218</v>
      </c>
      <c r="G3232" t="s">
        <v>8223</v>
      </c>
      <c r="H3232" t="s">
        <v>8245</v>
      </c>
      <c r="I3232">
        <v>1444149886</v>
      </c>
      <c r="J3232">
        <v>1441125886</v>
      </c>
      <c r="K3232" t="b">
        <v>0</v>
      </c>
      <c r="L3232">
        <v>65</v>
      </c>
      <c r="M3232" t="b">
        <v>1</v>
      </c>
      <c r="N3232" t="s">
        <v>8269</v>
      </c>
      <c r="O3232" s="9">
        <f t="shared" si="204"/>
        <v>42248.697754629626</v>
      </c>
      <c r="P3232" t="str">
        <f t="shared" si="205"/>
        <v>theater</v>
      </c>
      <c r="Q3232" t="str">
        <f t="shared" si="206"/>
        <v>plays</v>
      </c>
      <c r="R3232">
        <f t="shared" si="207"/>
        <v>2015</v>
      </c>
    </row>
    <row r="3233" spans="1:18" ht="43.2" x14ac:dyDescent="0.55000000000000004">
      <c r="A3233">
        <v>3335</v>
      </c>
      <c r="B3233" s="3" t="s">
        <v>3335</v>
      </c>
      <c r="C3233" s="3" t="s">
        <v>7445</v>
      </c>
      <c r="D3233" s="6">
        <v>5000</v>
      </c>
      <c r="E3233" s="8">
        <v>5016</v>
      </c>
      <c r="F3233" t="s">
        <v>8218</v>
      </c>
      <c r="G3233" t="s">
        <v>8224</v>
      </c>
      <c r="H3233" t="s">
        <v>8246</v>
      </c>
      <c r="I3233">
        <v>1407106800</v>
      </c>
      <c r="J3233">
        <v>1404749446</v>
      </c>
      <c r="K3233" t="b">
        <v>0</v>
      </c>
      <c r="L3233">
        <v>63</v>
      </c>
      <c r="M3233" t="b">
        <v>1</v>
      </c>
      <c r="N3233" t="s">
        <v>8269</v>
      </c>
      <c r="O3233" s="9">
        <f t="shared" si="204"/>
        <v>41827.674143518518</v>
      </c>
      <c r="P3233" t="str">
        <f t="shared" si="205"/>
        <v>theater</v>
      </c>
      <c r="Q3233" t="str">
        <f t="shared" si="206"/>
        <v>plays</v>
      </c>
      <c r="R3233">
        <f t="shared" si="207"/>
        <v>2014</v>
      </c>
    </row>
    <row r="3234" spans="1:18" ht="43.2" x14ac:dyDescent="0.55000000000000004">
      <c r="A3234">
        <v>3351</v>
      </c>
      <c r="B3234" s="3" t="s">
        <v>3350</v>
      </c>
      <c r="C3234" s="3" t="s">
        <v>7461</v>
      </c>
      <c r="D3234" s="6">
        <v>5000</v>
      </c>
      <c r="E3234" s="8">
        <v>5055</v>
      </c>
      <c r="F3234" t="s">
        <v>8218</v>
      </c>
      <c r="G3234" t="s">
        <v>8224</v>
      </c>
      <c r="H3234" t="s">
        <v>8246</v>
      </c>
      <c r="I3234">
        <v>1406113200</v>
      </c>
      <c r="J3234">
        <v>1402910965</v>
      </c>
      <c r="K3234" t="b">
        <v>0</v>
      </c>
      <c r="L3234">
        <v>54</v>
      </c>
      <c r="M3234" t="b">
        <v>1</v>
      </c>
      <c r="N3234" t="s">
        <v>8269</v>
      </c>
      <c r="O3234" s="9">
        <f t="shared" si="204"/>
        <v>41806.395428240743</v>
      </c>
      <c r="P3234" t="str">
        <f t="shared" si="205"/>
        <v>theater</v>
      </c>
      <c r="Q3234" t="str">
        <f t="shared" si="206"/>
        <v>plays</v>
      </c>
      <c r="R3234">
        <f t="shared" si="207"/>
        <v>2014</v>
      </c>
    </row>
    <row r="3235" spans="1:18" ht="43.2" x14ac:dyDescent="0.55000000000000004">
      <c r="A3235">
        <v>3352</v>
      </c>
      <c r="B3235" s="3" t="s">
        <v>3351</v>
      </c>
      <c r="C3235" s="3" t="s">
        <v>7462</v>
      </c>
      <c r="D3235" s="6">
        <v>5000</v>
      </c>
      <c r="E3235" s="8">
        <v>5376</v>
      </c>
      <c r="F3235" t="s">
        <v>8218</v>
      </c>
      <c r="G3235" t="s">
        <v>8224</v>
      </c>
      <c r="H3235" t="s">
        <v>8246</v>
      </c>
      <c r="I3235">
        <v>1467414000</v>
      </c>
      <c r="J3235">
        <v>1462492178</v>
      </c>
      <c r="K3235" t="b">
        <v>0</v>
      </c>
      <c r="L3235">
        <v>70</v>
      </c>
      <c r="M3235" t="b">
        <v>1</v>
      </c>
      <c r="N3235" t="s">
        <v>8269</v>
      </c>
      <c r="O3235" s="9">
        <f t="shared" si="204"/>
        <v>42495.992800925931</v>
      </c>
      <c r="P3235" t="str">
        <f t="shared" si="205"/>
        <v>theater</v>
      </c>
      <c r="Q3235" t="str">
        <f t="shared" si="206"/>
        <v>plays</v>
      </c>
      <c r="R3235">
        <f t="shared" si="207"/>
        <v>2016</v>
      </c>
    </row>
    <row r="3236" spans="1:18" ht="43.2" x14ac:dyDescent="0.55000000000000004">
      <c r="A3236">
        <v>3361</v>
      </c>
      <c r="B3236" s="3" t="s">
        <v>3360</v>
      </c>
      <c r="C3236" s="3" t="s">
        <v>7471</v>
      </c>
      <c r="D3236" s="6">
        <v>5000</v>
      </c>
      <c r="E3236" s="8">
        <v>5673</v>
      </c>
      <c r="F3236" t="s">
        <v>8218</v>
      </c>
      <c r="G3236" t="s">
        <v>8223</v>
      </c>
      <c r="H3236" t="s">
        <v>8245</v>
      </c>
      <c r="I3236">
        <v>1409587140</v>
      </c>
      <c r="J3236">
        <v>1408062990</v>
      </c>
      <c r="K3236" t="b">
        <v>0</v>
      </c>
      <c r="L3236">
        <v>68</v>
      </c>
      <c r="M3236" t="b">
        <v>1</v>
      </c>
      <c r="N3236" t="s">
        <v>8269</v>
      </c>
      <c r="O3236" s="9">
        <f t="shared" si="204"/>
        <v>41866.025347222225</v>
      </c>
      <c r="P3236" t="str">
        <f t="shared" si="205"/>
        <v>theater</v>
      </c>
      <c r="Q3236" t="str">
        <f t="shared" si="206"/>
        <v>plays</v>
      </c>
      <c r="R3236">
        <f t="shared" si="207"/>
        <v>2014</v>
      </c>
    </row>
    <row r="3237" spans="1:18" ht="43.2" x14ac:dyDescent="0.55000000000000004">
      <c r="A3237">
        <v>3369</v>
      </c>
      <c r="B3237" s="3" t="s">
        <v>3368</v>
      </c>
      <c r="C3237" s="3" t="s">
        <v>7479</v>
      </c>
      <c r="D3237" s="6">
        <v>5000</v>
      </c>
      <c r="E3237" s="8">
        <v>5195</v>
      </c>
      <c r="F3237" t="s">
        <v>8218</v>
      </c>
      <c r="G3237" t="s">
        <v>8240</v>
      </c>
      <c r="H3237" t="s">
        <v>8248</v>
      </c>
      <c r="I3237">
        <v>1484441980</v>
      </c>
      <c r="J3237">
        <v>1479257980</v>
      </c>
      <c r="K3237" t="b">
        <v>0</v>
      </c>
      <c r="L3237">
        <v>54</v>
      </c>
      <c r="M3237" t="b">
        <v>1</v>
      </c>
      <c r="N3237" t="s">
        <v>8269</v>
      </c>
      <c r="O3237" s="9">
        <f t="shared" si="204"/>
        <v>42690.041435185187</v>
      </c>
      <c r="P3237" t="str">
        <f t="shared" si="205"/>
        <v>theater</v>
      </c>
      <c r="Q3237" t="str">
        <f t="shared" si="206"/>
        <v>plays</v>
      </c>
      <c r="R3237">
        <f t="shared" si="207"/>
        <v>2016</v>
      </c>
    </row>
    <row r="3238" spans="1:18" ht="43.2" x14ac:dyDescent="0.55000000000000004">
      <c r="A3238">
        <v>3436</v>
      </c>
      <c r="B3238" s="3" t="s">
        <v>3435</v>
      </c>
      <c r="C3238" s="3" t="s">
        <v>7546</v>
      </c>
      <c r="D3238" s="6">
        <v>5000</v>
      </c>
      <c r="E3238" s="8">
        <v>5295</v>
      </c>
      <c r="F3238" t="s">
        <v>8218</v>
      </c>
      <c r="G3238" t="s">
        <v>8223</v>
      </c>
      <c r="H3238" t="s">
        <v>8245</v>
      </c>
      <c r="I3238">
        <v>1408638480</v>
      </c>
      <c r="J3238">
        <v>1406811593</v>
      </c>
      <c r="K3238" t="b">
        <v>0</v>
      </c>
      <c r="L3238">
        <v>37</v>
      </c>
      <c r="M3238" t="b">
        <v>1</v>
      </c>
      <c r="N3238" t="s">
        <v>8269</v>
      </c>
      <c r="O3238" s="9">
        <f t="shared" si="204"/>
        <v>41851.541585648149</v>
      </c>
      <c r="P3238" t="str">
        <f t="shared" si="205"/>
        <v>theater</v>
      </c>
      <c r="Q3238" t="str">
        <f t="shared" si="206"/>
        <v>plays</v>
      </c>
      <c r="R3238">
        <f t="shared" si="207"/>
        <v>2014</v>
      </c>
    </row>
    <row r="3239" spans="1:18" ht="43.2" x14ac:dyDescent="0.55000000000000004">
      <c r="A3239">
        <v>3440</v>
      </c>
      <c r="B3239" s="3" t="s">
        <v>3439</v>
      </c>
      <c r="C3239" s="3" t="s">
        <v>7550</v>
      </c>
      <c r="D3239" s="6">
        <v>5000</v>
      </c>
      <c r="E3239" s="8">
        <v>5260.92</v>
      </c>
      <c r="F3239" t="s">
        <v>8218</v>
      </c>
      <c r="G3239" t="s">
        <v>8223</v>
      </c>
      <c r="H3239" t="s">
        <v>8245</v>
      </c>
      <c r="I3239">
        <v>1405095300</v>
      </c>
      <c r="J3239">
        <v>1403146628</v>
      </c>
      <c r="K3239" t="b">
        <v>0</v>
      </c>
      <c r="L3239">
        <v>82</v>
      </c>
      <c r="M3239" t="b">
        <v>1</v>
      </c>
      <c r="N3239" t="s">
        <v>8269</v>
      </c>
      <c r="O3239" s="9">
        <f t="shared" si="204"/>
        <v>41809.12300925926</v>
      </c>
      <c r="P3239" t="str">
        <f t="shared" si="205"/>
        <v>theater</v>
      </c>
      <c r="Q3239" t="str">
        <f t="shared" si="206"/>
        <v>plays</v>
      </c>
      <c r="R3239">
        <f t="shared" si="207"/>
        <v>2014</v>
      </c>
    </row>
    <row r="3240" spans="1:18" ht="43.2" x14ac:dyDescent="0.55000000000000004">
      <c r="A3240">
        <v>3464</v>
      </c>
      <c r="B3240" s="3" t="s">
        <v>3463</v>
      </c>
      <c r="C3240" s="3" t="s">
        <v>7574</v>
      </c>
      <c r="D3240" s="6">
        <v>5000</v>
      </c>
      <c r="E3240" s="8">
        <v>5116.18</v>
      </c>
      <c r="F3240" t="s">
        <v>8218</v>
      </c>
      <c r="G3240" t="s">
        <v>8223</v>
      </c>
      <c r="H3240" t="s">
        <v>8245</v>
      </c>
      <c r="I3240">
        <v>1471921637</v>
      </c>
      <c r="J3240">
        <v>1469329637</v>
      </c>
      <c r="K3240" t="b">
        <v>0</v>
      </c>
      <c r="L3240">
        <v>93</v>
      </c>
      <c r="M3240" t="b">
        <v>1</v>
      </c>
      <c r="N3240" t="s">
        <v>8269</v>
      </c>
      <c r="O3240" s="9">
        <f t="shared" si="204"/>
        <v>42575.130057870367</v>
      </c>
      <c r="P3240" t="str">
        <f t="shared" si="205"/>
        <v>theater</v>
      </c>
      <c r="Q3240" t="str">
        <f t="shared" si="206"/>
        <v>plays</v>
      </c>
      <c r="R3240">
        <f t="shared" si="207"/>
        <v>2016</v>
      </c>
    </row>
    <row r="3241" spans="1:18" ht="43.2" x14ac:dyDescent="0.55000000000000004">
      <c r="A3241">
        <v>3489</v>
      </c>
      <c r="B3241" s="3" t="s">
        <v>3488</v>
      </c>
      <c r="C3241" s="3" t="s">
        <v>7599</v>
      </c>
      <c r="D3241" s="6">
        <v>5000</v>
      </c>
      <c r="E3241" s="8">
        <v>5635</v>
      </c>
      <c r="F3241" t="s">
        <v>8218</v>
      </c>
      <c r="G3241" t="s">
        <v>8224</v>
      </c>
      <c r="H3241" t="s">
        <v>8246</v>
      </c>
      <c r="I3241">
        <v>1400965200</v>
      </c>
      <c r="J3241">
        <v>1398352531</v>
      </c>
      <c r="K3241" t="b">
        <v>0</v>
      </c>
      <c r="L3241">
        <v>72</v>
      </c>
      <c r="M3241" t="b">
        <v>1</v>
      </c>
      <c r="N3241" t="s">
        <v>8269</v>
      </c>
      <c r="O3241" s="9">
        <f t="shared" si="204"/>
        <v>41753.635775462964</v>
      </c>
      <c r="P3241" t="str">
        <f t="shared" si="205"/>
        <v>theater</v>
      </c>
      <c r="Q3241" t="str">
        <f t="shared" si="206"/>
        <v>plays</v>
      </c>
      <c r="R3241">
        <f t="shared" si="207"/>
        <v>2014</v>
      </c>
    </row>
    <row r="3242" spans="1:18" ht="43.2" x14ac:dyDescent="0.55000000000000004">
      <c r="A3242">
        <v>3495</v>
      </c>
      <c r="B3242" s="3" t="s">
        <v>3494</v>
      </c>
      <c r="C3242" s="3" t="s">
        <v>7605</v>
      </c>
      <c r="D3242" s="6">
        <v>5000</v>
      </c>
      <c r="E3242" s="8">
        <v>5343</v>
      </c>
      <c r="F3242" t="s">
        <v>8218</v>
      </c>
      <c r="G3242" t="s">
        <v>8228</v>
      </c>
      <c r="H3242" t="s">
        <v>8250</v>
      </c>
      <c r="I3242">
        <v>1414862280</v>
      </c>
      <c r="J3242">
        <v>1412360309</v>
      </c>
      <c r="K3242" t="b">
        <v>0</v>
      </c>
      <c r="L3242">
        <v>72</v>
      </c>
      <c r="M3242" t="b">
        <v>1</v>
      </c>
      <c r="N3242" t="s">
        <v>8269</v>
      </c>
      <c r="O3242" s="9">
        <f t="shared" si="204"/>
        <v>41915.762835648151</v>
      </c>
      <c r="P3242" t="str">
        <f t="shared" si="205"/>
        <v>theater</v>
      </c>
      <c r="Q3242" t="str">
        <f t="shared" si="206"/>
        <v>plays</v>
      </c>
      <c r="R3242">
        <f t="shared" si="207"/>
        <v>2014</v>
      </c>
    </row>
    <row r="3243" spans="1:18" ht="28.8" x14ac:dyDescent="0.55000000000000004">
      <c r="A3243">
        <v>3534</v>
      </c>
      <c r="B3243" s="3" t="s">
        <v>3533</v>
      </c>
      <c r="C3243" s="3" t="s">
        <v>7644</v>
      </c>
      <c r="D3243" s="6">
        <v>5000</v>
      </c>
      <c r="E3243" s="8">
        <v>7810</v>
      </c>
      <c r="F3243" t="s">
        <v>8218</v>
      </c>
      <c r="G3243" t="s">
        <v>8223</v>
      </c>
      <c r="H3243" t="s">
        <v>8245</v>
      </c>
      <c r="I3243">
        <v>1443711623</v>
      </c>
      <c r="J3243">
        <v>1440687623</v>
      </c>
      <c r="K3243" t="b">
        <v>0</v>
      </c>
      <c r="L3243">
        <v>204</v>
      </c>
      <c r="M3243" t="b">
        <v>1</v>
      </c>
      <c r="N3243" t="s">
        <v>8269</v>
      </c>
      <c r="O3243" s="9">
        <f t="shared" si="204"/>
        <v>42243.6252662037</v>
      </c>
      <c r="P3243" t="str">
        <f t="shared" si="205"/>
        <v>theater</v>
      </c>
      <c r="Q3243" t="str">
        <f t="shared" si="206"/>
        <v>plays</v>
      </c>
      <c r="R3243">
        <f t="shared" si="207"/>
        <v>2015</v>
      </c>
    </row>
    <row r="3244" spans="1:18" ht="43.2" x14ac:dyDescent="0.55000000000000004">
      <c r="A3244">
        <v>3554</v>
      </c>
      <c r="B3244" s="3" t="s">
        <v>3553</v>
      </c>
      <c r="C3244" s="3" t="s">
        <v>7664</v>
      </c>
      <c r="D3244" s="6">
        <v>5000</v>
      </c>
      <c r="E3244" s="8">
        <v>5671.11</v>
      </c>
      <c r="F3244" t="s">
        <v>8218</v>
      </c>
      <c r="G3244" t="s">
        <v>8223</v>
      </c>
      <c r="H3244" t="s">
        <v>8245</v>
      </c>
      <c r="I3244">
        <v>1423674000</v>
      </c>
      <c r="J3244">
        <v>1421025159</v>
      </c>
      <c r="K3244" t="b">
        <v>0</v>
      </c>
      <c r="L3244">
        <v>53</v>
      </c>
      <c r="M3244" t="b">
        <v>1</v>
      </c>
      <c r="N3244" t="s">
        <v>8269</v>
      </c>
      <c r="O3244" s="9">
        <f t="shared" si="204"/>
        <v>42016.050451388888</v>
      </c>
      <c r="P3244" t="str">
        <f t="shared" si="205"/>
        <v>theater</v>
      </c>
      <c r="Q3244" t="str">
        <f t="shared" si="206"/>
        <v>plays</v>
      </c>
      <c r="R3244">
        <f t="shared" si="207"/>
        <v>2015</v>
      </c>
    </row>
    <row r="3245" spans="1:18" ht="43.2" x14ac:dyDescent="0.55000000000000004">
      <c r="A3245">
        <v>3569</v>
      </c>
      <c r="B3245" s="3" t="s">
        <v>3568</v>
      </c>
      <c r="C3245" s="3" t="s">
        <v>7679</v>
      </c>
      <c r="D3245" s="6">
        <v>5000</v>
      </c>
      <c r="E3245" s="8">
        <v>5024</v>
      </c>
      <c r="F3245" t="s">
        <v>8218</v>
      </c>
      <c r="G3245" t="s">
        <v>8223</v>
      </c>
      <c r="H3245" t="s">
        <v>8245</v>
      </c>
      <c r="I3245">
        <v>1420734696</v>
      </c>
      <c r="J3245">
        <v>1418142696</v>
      </c>
      <c r="K3245" t="b">
        <v>0</v>
      </c>
      <c r="L3245">
        <v>41</v>
      </c>
      <c r="M3245" t="b">
        <v>1</v>
      </c>
      <c r="N3245" t="s">
        <v>8269</v>
      </c>
      <c r="O3245" s="9">
        <f t="shared" si="204"/>
        <v>41982.688611111109</v>
      </c>
      <c r="P3245" t="str">
        <f t="shared" si="205"/>
        <v>theater</v>
      </c>
      <c r="Q3245" t="str">
        <f t="shared" si="206"/>
        <v>plays</v>
      </c>
      <c r="R3245">
        <f t="shared" si="207"/>
        <v>2014</v>
      </c>
    </row>
    <row r="3246" spans="1:18" ht="43.2" x14ac:dyDescent="0.55000000000000004">
      <c r="A3246">
        <v>3590</v>
      </c>
      <c r="B3246" s="3" t="s">
        <v>3589</v>
      </c>
      <c r="C3246" s="3" t="s">
        <v>7700</v>
      </c>
      <c r="D3246" s="6">
        <v>5000</v>
      </c>
      <c r="E3246" s="8">
        <v>5003</v>
      </c>
      <c r="F3246" t="s">
        <v>8218</v>
      </c>
      <c r="G3246" t="s">
        <v>8224</v>
      </c>
      <c r="H3246" t="s">
        <v>8246</v>
      </c>
      <c r="I3246">
        <v>1413792034</v>
      </c>
      <c r="J3246">
        <v>1411200034</v>
      </c>
      <c r="K3246" t="b">
        <v>0</v>
      </c>
      <c r="L3246">
        <v>73</v>
      </c>
      <c r="M3246" t="b">
        <v>1</v>
      </c>
      <c r="N3246" t="s">
        <v>8269</v>
      </c>
      <c r="O3246" s="9">
        <f t="shared" si="204"/>
        <v>41902.333726851852</v>
      </c>
      <c r="P3246" t="str">
        <f t="shared" si="205"/>
        <v>theater</v>
      </c>
      <c r="Q3246" t="str">
        <f t="shared" si="206"/>
        <v>plays</v>
      </c>
      <c r="R3246">
        <f t="shared" si="207"/>
        <v>2014</v>
      </c>
    </row>
    <row r="3247" spans="1:18" ht="43.2" x14ac:dyDescent="0.55000000000000004">
      <c r="A3247">
        <v>3612</v>
      </c>
      <c r="B3247" s="3" t="s">
        <v>3611</v>
      </c>
      <c r="C3247" s="3" t="s">
        <v>7722</v>
      </c>
      <c r="D3247" s="6">
        <v>5000</v>
      </c>
      <c r="E3247" s="8">
        <v>7220</v>
      </c>
      <c r="F3247" t="s">
        <v>8218</v>
      </c>
      <c r="G3247" t="s">
        <v>8228</v>
      </c>
      <c r="H3247" t="s">
        <v>8250</v>
      </c>
      <c r="I3247">
        <v>1402334811</v>
      </c>
      <c r="J3247">
        <v>1401470811</v>
      </c>
      <c r="K3247" t="b">
        <v>0</v>
      </c>
      <c r="L3247">
        <v>57</v>
      </c>
      <c r="M3247" t="b">
        <v>1</v>
      </c>
      <c r="N3247" t="s">
        <v>8269</v>
      </c>
      <c r="O3247" s="9">
        <f t="shared" si="204"/>
        <v>41789.726979166669</v>
      </c>
      <c r="P3247" t="str">
        <f t="shared" si="205"/>
        <v>theater</v>
      </c>
      <c r="Q3247" t="str">
        <f t="shared" si="206"/>
        <v>plays</v>
      </c>
      <c r="R3247">
        <f t="shared" si="207"/>
        <v>2014</v>
      </c>
    </row>
    <row r="3248" spans="1:18" ht="43.2" x14ac:dyDescent="0.55000000000000004">
      <c r="A3248">
        <v>3655</v>
      </c>
      <c r="B3248" s="3" t="s">
        <v>3652</v>
      </c>
      <c r="C3248" s="3" t="s">
        <v>7765</v>
      </c>
      <c r="D3248" s="6">
        <v>5000</v>
      </c>
      <c r="E3248" s="8">
        <v>5813</v>
      </c>
      <c r="F3248" t="s">
        <v>8218</v>
      </c>
      <c r="G3248" t="s">
        <v>8223</v>
      </c>
      <c r="H3248" t="s">
        <v>8245</v>
      </c>
      <c r="I3248">
        <v>1437202740</v>
      </c>
      <c r="J3248">
        <v>1434654998</v>
      </c>
      <c r="K3248" t="b">
        <v>0</v>
      </c>
      <c r="L3248">
        <v>79</v>
      </c>
      <c r="M3248" t="b">
        <v>1</v>
      </c>
      <c r="N3248" t="s">
        <v>8269</v>
      </c>
      <c r="O3248" s="9">
        <f t="shared" si="204"/>
        <v>42173.803217592591</v>
      </c>
      <c r="P3248" t="str">
        <f t="shared" si="205"/>
        <v>theater</v>
      </c>
      <c r="Q3248" t="str">
        <f t="shared" si="206"/>
        <v>plays</v>
      </c>
      <c r="R3248">
        <f t="shared" si="207"/>
        <v>2015</v>
      </c>
    </row>
    <row r="3249" spans="1:18" ht="43.2" x14ac:dyDescent="0.55000000000000004">
      <c r="A3249">
        <v>3656</v>
      </c>
      <c r="B3249" s="3" t="s">
        <v>3653</v>
      </c>
      <c r="C3249" s="3" t="s">
        <v>7766</v>
      </c>
      <c r="D3249" s="6">
        <v>5000</v>
      </c>
      <c r="E3249" s="8">
        <v>5291</v>
      </c>
      <c r="F3249" t="s">
        <v>8218</v>
      </c>
      <c r="G3249" t="s">
        <v>8239</v>
      </c>
      <c r="H3249" t="s">
        <v>8256</v>
      </c>
      <c r="I3249">
        <v>1485989940</v>
      </c>
      <c r="J3249">
        <v>1483393836</v>
      </c>
      <c r="K3249" t="b">
        <v>0</v>
      </c>
      <c r="L3249">
        <v>46</v>
      </c>
      <c r="M3249" t="b">
        <v>1</v>
      </c>
      <c r="N3249" t="s">
        <v>8269</v>
      </c>
      <c r="O3249" s="9">
        <f t="shared" si="204"/>
        <v>42737.910138888896</v>
      </c>
      <c r="P3249" t="str">
        <f t="shared" si="205"/>
        <v>theater</v>
      </c>
      <c r="Q3249" t="str">
        <f t="shared" si="206"/>
        <v>plays</v>
      </c>
      <c r="R3249">
        <f t="shared" si="207"/>
        <v>2017</v>
      </c>
    </row>
    <row r="3250" spans="1:18" ht="43.2" x14ac:dyDescent="0.55000000000000004">
      <c r="A3250">
        <v>3685</v>
      </c>
      <c r="B3250" s="3" t="s">
        <v>3682</v>
      </c>
      <c r="C3250" s="3" t="s">
        <v>7795</v>
      </c>
      <c r="D3250" s="6">
        <v>5000</v>
      </c>
      <c r="E3250" s="8">
        <v>5285</v>
      </c>
      <c r="F3250" t="s">
        <v>8218</v>
      </c>
      <c r="G3250" t="s">
        <v>8223</v>
      </c>
      <c r="H3250" t="s">
        <v>8245</v>
      </c>
      <c r="I3250">
        <v>1400533200</v>
      </c>
      <c r="J3250">
        <v>1398348859</v>
      </c>
      <c r="K3250" t="b">
        <v>0</v>
      </c>
      <c r="L3250">
        <v>126</v>
      </c>
      <c r="M3250" t="b">
        <v>1</v>
      </c>
      <c r="N3250" t="s">
        <v>8269</v>
      </c>
      <c r="O3250" s="9">
        <f t="shared" si="204"/>
        <v>41753.593275462961</v>
      </c>
      <c r="P3250" t="str">
        <f t="shared" si="205"/>
        <v>theater</v>
      </c>
      <c r="Q3250" t="str">
        <f t="shared" si="206"/>
        <v>plays</v>
      </c>
      <c r="R3250">
        <f t="shared" si="207"/>
        <v>2014</v>
      </c>
    </row>
    <row r="3251" spans="1:18" ht="43.2" x14ac:dyDescent="0.55000000000000004">
      <c r="A3251">
        <v>3687</v>
      </c>
      <c r="B3251" s="3" t="s">
        <v>3684</v>
      </c>
      <c r="C3251" s="3" t="s">
        <v>7797</v>
      </c>
      <c r="D3251" s="6">
        <v>5000</v>
      </c>
      <c r="E3251" s="8">
        <v>5012.25</v>
      </c>
      <c r="F3251" t="s">
        <v>8218</v>
      </c>
      <c r="G3251" t="s">
        <v>8223</v>
      </c>
      <c r="H3251" t="s">
        <v>8245</v>
      </c>
      <c r="I3251">
        <v>1403846055</v>
      </c>
      <c r="J3251">
        <v>1401254055</v>
      </c>
      <c r="K3251" t="b">
        <v>0</v>
      </c>
      <c r="L3251">
        <v>25</v>
      </c>
      <c r="M3251" t="b">
        <v>1</v>
      </c>
      <c r="N3251" t="s">
        <v>8269</v>
      </c>
      <c r="O3251" s="9">
        <f t="shared" si="204"/>
        <v>41787.218229166669</v>
      </c>
      <c r="P3251" t="str">
        <f t="shared" si="205"/>
        <v>theater</v>
      </c>
      <c r="Q3251" t="str">
        <f t="shared" si="206"/>
        <v>plays</v>
      </c>
      <c r="R3251">
        <f t="shared" si="207"/>
        <v>2014</v>
      </c>
    </row>
    <row r="3252" spans="1:18" ht="28.8" x14ac:dyDescent="0.55000000000000004">
      <c r="A3252">
        <v>3698</v>
      </c>
      <c r="B3252" s="3" t="s">
        <v>3695</v>
      </c>
      <c r="C3252" s="3" t="s">
        <v>7808</v>
      </c>
      <c r="D3252" s="6">
        <v>5000</v>
      </c>
      <c r="E3252" s="8">
        <v>5526</v>
      </c>
      <c r="F3252" t="s">
        <v>8218</v>
      </c>
      <c r="G3252" t="s">
        <v>8223</v>
      </c>
      <c r="H3252" t="s">
        <v>8245</v>
      </c>
      <c r="I3252">
        <v>1456946487</v>
      </c>
      <c r="J3252">
        <v>1454354487</v>
      </c>
      <c r="K3252" t="b">
        <v>0</v>
      </c>
      <c r="L3252">
        <v>136</v>
      </c>
      <c r="M3252" t="b">
        <v>1</v>
      </c>
      <c r="N3252" t="s">
        <v>8269</v>
      </c>
      <c r="O3252" s="9">
        <f t="shared" si="204"/>
        <v>42401.806562500002</v>
      </c>
      <c r="P3252" t="str">
        <f t="shared" si="205"/>
        <v>theater</v>
      </c>
      <c r="Q3252" t="str">
        <f t="shared" si="206"/>
        <v>plays</v>
      </c>
      <c r="R3252">
        <f t="shared" si="207"/>
        <v>2016</v>
      </c>
    </row>
    <row r="3253" spans="1:18" ht="43.2" x14ac:dyDescent="0.55000000000000004">
      <c r="A3253">
        <v>3721</v>
      </c>
      <c r="B3253" s="3" t="s">
        <v>3718</v>
      </c>
      <c r="C3253" s="3" t="s">
        <v>7831</v>
      </c>
      <c r="D3253" s="6">
        <v>5000</v>
      </c>
      <c r="E3253" s="8">
        <v>5040</v>
      </c>
      <c r="F3253" t="s">
        <v>8218</v>
      </c>
      <c r="G3253" t="s">
        <v>8223</v>
      </c>
      <c r="H3253" t="s">
        <v>8245</v>
      </c>
      <c r="I3253">
        <v>1415230084</v>
      </c>
      <c r="J3253">
        <v>1413412084</v>
      </c>
      <c r="K3253" t="b">
        <v>0</v>
      </c>
      <c r="L3253">
        <v>44</v>
      </c>
      <c r="M3253" t="b">
        <v>1</v>
      </c>
      <c r="N3253" t="s">
        <v>8269</v>
      </c>
      <c r="O3253" s="9">
        <f t="shared" si="204"/>
        <v>41927.936157407406</v>
      </c>
      <c r="P3253" t="str">
        <f t="shared" si="205"/>
        <v>theater</v>
      </c>
      <c r="Q3253" t="str">
        <f t="shared" si="206"/>
        <v>plays</v>
      </c>
      <c r="R3253">
        <f t="shared" si="207"/>
        <v>2014</v>
      </c>
    </row>
    <row r="3254" spans="1:18" ht="43.2" x14ac:dyDescent="0.55000000000000004">
      <c r="A3254">
        <v>3729</v>
      </c>
      <c r="B3254" s="3" t="s">
        <v>3726</v>
      </c>
      <c r="C3254" s="3" t="s">
        <v>7839</v>
      </c>
      <c r="D3254" s="6">
        <v>5000</v>
      </c>
      <c r="E3254" s="8">
        <v>362</v>
      </c>
      <c r="F3254" t="s">
        <v>8220</v>
      </c>
      <c r="G3254" t="s">
        <v>8223</v>
      </c>
      <c r="H3254" t="s">
        <v>8245</v>
      </c>
      <c r="I3254">
        <v>1427082912</v>
      </c>
      <c r="J3254">
        <v>1423198512</v>
      </c>
      <c r="K3254" t="b">
        <v>0</v>
      </c>
      <c r="L3254">
        <v>5</v>
      </c>
      <c r="M3254" t="b">
        <v>0</v>
      </c>
      <c r="N3254" t="s">
        <v>8269</v>
      </c>
      <c r="O3254" s="9">
        <f t="shared" si="204"/>
        <v>42041.205000000002</v>
      </c>
      <c r="P3254" t="str">
        <f t="shared" si="205"/>
        <v>theater</v>
      </c>
      <c r="Q3254" t="str">
        <f t="shared" si="206"/>
        <v>plays</v>
      </c>
      <c r="R3254">
        <f t="shared" si="207"/>
        <v>2015</v>
      </c>
    </row>
    <row r="3255" spans="1:18" ht="43.2" x14ac:dyDescent="0.55000000000000004">
      <c r="A3255">
        <v>3742</v>
      </c>
      <c r="B3255" s="3" t="s">
        <v>3739</v>
      </c>
      <c r="C3255" s="3" t="s">
        <v>7852</v>
      </c>
      <c r="D3255" s="6">
        <v>5000</v>
      </c>
      <c r="E3255" s="8">
        <v>100</v>
      </c>
      <c r="F3255" t="s">
        <v>8220</v>
      </c>
      <c r="G3255" t="s">
        <v>8223</v>
      </c>
      <c r="H3255" t="s">
        <v>8245</v>
      </c>
      <c r="I3255">
        <v>1409980144</v>
      </c>
      <c r="J3255">
        <v>1407388144</v>
      </c>
      <c r="K3255" t="b">
        <v>0</v>
      </c>
      <c r="L3255">
        <v>4</v>
      </c>
      <c r="M3255" t="b">
        <v>0</v>
      </c>
      <c r="N3255" t="s">
        <v>8269</v>
      </c>
      <c r="O3255" s="9">
        <f t="shared" si="204"/>
        <v>41858.214629629627</v>
      </c>
      <c r="P3255" t="str">
        <f t="shared" si="205"/>
        <v>theater</v>
      </c>
      <c r="Q3255" t="str">
        <f t="shared" si="206"/>
        <v>plays</v>
      </c>
      <c r="R3255">
        <f t="shared" si="207"/>
        <v>2014</v>
      </c>
    </row>
    <row r="3256" spans="1:18" ht="57.6" x14ac:dyDescent="0.55000000000000004">
      <c r="A3256">
        <v>3822</v>
      </c>
      <c r="B3256" s="3" t="s">
        <v>3819</v>
      </c>
      <c r="C3256" s="3" t="s">
        <v>7931</v>
      </c>
      <c r="D3256" s="6">
        <v>5000</v>
      </c>
      <c r="E3256" s="8">
        <v>5501</v>
      </c>
      <c r="F3256" t="s">
        <v>8218</v>
      </c>
      <c r="G3256" t="s">
        <v>8235</v>
      </c>
      <c r="H3256" t="s">
        <v>8248</v>
      </c>
      <c r="I3256">
        <v>1453244340</v>
      </c>
      <c r="J3256">
        <v>1448136417</v>
      </c>
      <c r="K3256" t="b">
        <v>0</v>
      </c>
      <c r="L3256">
        <v>76</v>
      </c>
      <c r="M3256" t="b">
        <v>1</v>
      </c>
      <c r="N3256" t="s">
        <v>8269</v>
      </c>
      <c r="O3256" s="9">
        <f t="shared" si="204"/>
        <v>42329.838159722218</v>
      </c>
      <c r="P3256" t="str">
        <f t="shared" si="205"/>
        <v>theater</v>
      </c>
      <c r="Q3256" t="str">
        <f t="shared" si="206"/>
        <v>plays</v>
      </c>
      <c r="R3256">
        <f t="shared" si="207"/>
        <v>2015</v>
      </c>
    </row>
    <row r="3257" spans="1:18" ht="43.2" x14ac:dyDescent="0.55000000000000004">
      <c r="A3257">
        <v>3825</v>
      </c>
      <c r="B3257" s="3" t="s">
        <v>3822</v>
      </c>
      <c r="C3257" s="3" t="s">
        <v>7934</v>
      </c>
      <c r="D3257" s="6">
        <v>5000</v>
      </c>
      <c r="E3257" s="8">
        <v>5271</v>
      </c>
      <c r="F3257" t="s">
        <v>8218</v>
      </c>
      <c r="G3257" t="s">
        <v>8223</v>
      </c>
      <c r="H3257" t="s">
        <v>8245</v>
      </c>
      <c r="I3257">
        <v>1434505214</v>
      </c>
      <c r="J3257">
        <v>1432690814</v>
      </c>
      <c r="K3257" t="b">
        <v>0</v>
      </c>
      <c r="L3257">
        <v>49</v>
      </c>
      <c r="M3257" t="b">
        <v>1</v>
      </c>
      <c r="N3257" t="s">
        <v>8269</v>
      </c>
      <c r="O3257" s="9">
        <f t="shared" si="204"/>
        <v>42151.069606481484</v>
      </c>
      <c r="P3257" t="str">
        <f t="shared" si="205"/>
        <v>theater</v>
      </c>
      <c r="Q3257" t="str">
        <f t="shared" si="206"/>
        <v>plays</v>
      </c>
      <c r="R3257">
        <f t="shared" si="207"/>
        <v>2015</v>
      </c>
    </row>
    <row r="3258" spans="1:18" ht="43.2" x14ac:dyDescent="0.55000000000000004">
      <c r="A3258">
        <v>3828</v>
      </c>
      <c r="B3258" s="3" t="s">
        <v>3825</v>
      </c>
      <c r="C3258" s="3" t="s">
        <v>7937</v>
      </c>
      <c r="D3258" s="6">
        <v>5000</v>
      </c>
      <c r="E3258" s="8">
        <v>5000</v>
      </c>
      <c r="F3258" t="s">
        <v>8218</v>
      </c>
      <c r="G3258" t="s">
        <v>8223</v>
      </c>
      <c r="H3258" t="s">
        <v>8245</v>
      </c>
      <c r="I3258">
        <v>1420033187</v>
      </c>
      <c r="J3258">
        <v>1414845587</v>
      </c>
      <c r="K3258" t="b">
        <v>0</v>
      </c>
      <c r="L3258">
        <v>28</v>
      </c>
      <c r="M3258" t="b">
        <v>1</v>
      </c>
      <c r="N3258" t="s">
        <v>8269</v>
      </c>
      <c r="O3258" s="9">
        <f t="shared" si="204"/>
        <v>41944.527627314819</v>
      </c>
      <c r="P3258" t="str">
        <f t="shared" si="205"/>
        <v>theater</v>
      </c>
      <c r="Q3258" t="str">
        <f t="shared" si="206"/>
        <v>plays</v>
      </c>
      <c r="R3258">
        <f t="shared" si="207"/>
        <v>2014</v>
      </c>
    </row>
    <row r="3259" spans="1:18" ht="43.2" x14ac:dyDescent="0.55000000000000004">
      <c r="A3259">
        <v>3842</v>
      </c>
      <c r="B3259" s="3" t="s">
        <v>3839</v>
      </c>
      <c r="C3259" s="3" t="s">
        <v>7951</v>
      </c>
      <c r="D3259" s="6">
        <v>5000</v>
      </c>
      <c r="E3259" s="8">
        <v>1097</v>
      </c>
      <c r="F3259" t="s">
        <v>8220</v>
      </c>
      <c r="G3259" t="s">
        <v>8224</v>
      </c>
      <c r="H3259" t="s">
        <v>8246</v>
      </c>
      <c r="I3259">
        <v>1399809052</v>
      </c>
      <c r="J3259">
        <v>1397217052</v>
      </c>
      <c r="K3259" t="b">
        <v>1</v>
      </c>
      <c r="L3259">
        <v>23</v>
      </c>
      <c r="M3259" t="b">
        <v>0</v>
      </c>
      <c r="N3259" t="s">
        <v>8269</v>
      </c>
      <c r="O3259" s="9">
        <f t="shared" si="204"/>
        <v>41740.493657407409</v>
      </c>
      <c r="P3259" t="str">
        <f t="shared" si="205"/>
        <v>theater</v>
      </c>
      <c r="Q3259" t="str">
        <f t="shared" si="206"/>
        <v>plays</v>
      </c>
      <c r="R3259">
        <f t="shared" si="207"/>
        <v>2014</v>
      </c>
    </row>
    <row r="3260" spans="1:18" ht="43.2" x14ac:dyDescent="0.55000000000000004">
      <c r="A3260">
        <v>3843</v>
      </c>
      <c r="B3260" s="3" t="s">
        <v>3840</v>
      </c>
      <c r="C3260" s="3" t="s">
        <v>7952</v>
      </c>
      <c r="D3260" s="6">
        <v>5000</v>
      </c>
      <c r="E3260" s="8">
        <v>1065</v>
      </c>
      <c r="F3260" t="s">
        <v>8220</v>
      </c>
      <c r="G3260" t="s">
        <v>8223</v>
      </c>
      <c r="H3260" t="s">
        <v>8245</v>
      </c>
      <c r="I3260">
        <v>1401587064</v>
      </c>
      <c r="J3260">
        <v>1399427064</v>
      </c>
      <c r="K3260" t="b">
        <v>1</v>
      </c>
      <c r="L3260">
        <v>19</v>
      </c>
      <c r="M3260" t="b">
        <v>0</v>
      </c>
      <c r="N3260" t="s">
        <v>8269</v>
      </c>
      <c r="O3260" s="9">
        <f t="shared" si="204"/>
        <v>41766.072500000002</v>
      </c>
      <c r="P3260" t="str">
        <f t="shared" si="205"/>
        <v>theater</v>
      </c>
      <c r="Q3260" t="str">
        <f t="shared" si="206"/>
        <v>plays</v>
      </c>
      <c r="R3260">
        <f t="shared" si="207"/>
        <v>2014</v>
      </c>
    </row>
    <row r="3261" spans="1:18" ht="43.2" x14ac:dyDescent="0.55000000000000004">
      <c r="A3261">
        <v>3856</v>
      </c>
      <c r="B3261" s="3" t="s">
        <v>3853</v>
      </c>
      <c r="C3261" s="3" t="s">
        <v>7965</v>
      </c>
      <c r="D3261" s="6">
        <v>5000</v>
      </c>
      <c r="E3261" s="8">
        <v>1</v>
      </c>
      <c r="F3261" t="s">
        <v>8220</v>
      </c>
      <c r="G3261" t="s">
        <v>8223</v>
      </c>
      <c r="H3261" t="s">
        <v>8245</v>
      </c>
      <c r="I3261">
        <v>1425833403</v>
      </c>
      <c r="J3261">
        <v>1423245003</v>
      </c>
      <c r="K3261" t="b">
        <v>0</v>
      </c>
      <c r="L3261">
        <v>1</v>
      </c>
      <c r="M3261" t="b">
        <v>0</v>
      </c>
      <c r="N3261" t="s">
        <v>8269</v>
      </c>
      <c r="O3261" s="9">
        <f t="shared" si="204"/>
        <v>42041.743090277778</v>
      </c>
      <c r="P3261" t="str">
        <f t="shared" si="205"/>
        <v>theater</v>
      </c>
      <c r="Q3261" t="str">
        <f t="shared" si="206"/>
        <v>plays</v>
      </c>
      <c r="R3261">
        <f t="shared" si="207"/>
        <v>2015</v>
      </c>
    </row>
    <row r="3262" spans="1:18" ht="43.2" x14ac:dyDescent="0.55000000000000004">
      <c r="A3262">
        <v>3857</v>
      </c>
      <c r="B3262" s="3" t="s">
        <v>3854</v>
      </c>
      <c r="C3262" s="3" t="s">
        <v>7966</v>
      </c>
      <c r="D3262" s="6">
        <v>5000</v>
      </c>
      <c r="E3262" s="8">
        <v>260</v>
      </c>
      <c r="F3262" t="s">
        <v>8220</v>
      </c>
      <c r="G3262" t="s">
        <v>8223</v>
      </c>
      <c r="H3262" t="s">
        <v>8245</v>
      </c>
      <c r="I3262">
        <v>1406913120</v>
      </c>
      <c r="J3262">
        <v>1404927690</v>
      </c>
      <c r="K3262" t="b">
        <v>0</v>
      </c>
      <c r="L3262">
        <v>4</v>
      </c>
      <c r="M3262" t="b">
        <v>0</v>
      </c>
      <c r="N3262" t="s">
        <v>8269</v>
      </c>
      <c r="O3262" s="9">
        <f t="shared" si="204"/>
        <v>41829.73715277778</v>
      </c>
      <c r="P3262" t="str">
        <f t="shared" si="205"/>
        <v>theater</v>
      </c>
      <c r="Q3262" t="str">
        <f t="shared" si="206"/>
        <v>plays</v>
      </c>
      <c r="R3262">
        <f t="shared" si="207"/>
        <v>2014</v>
      </c>
    </row>
    <row r="3263" spans="1:18" ht="43.2" x14ac:dyDescent="0.55000000000000004">
      <c r="A3263">
        <v>3864</v>
      </c>
      <c r="B3263" s="3" t="s">
        <v>3861</v>
      </c>
      <c r="C3263" s="3" t="s">
        <v>7973</v>
      </c>
      <c r="D3263" s="6">
        <v>5000</v>
      </c>
      <c r="E3263" s="8">
        <v>60</v>
      </c>
      <c r="F3263" t="s">
        <v>8220</v>
      </c>
      <c r="G3263" t="s">
        <v>8223</v>
      </c>
      <c r="H3263" t="s">
        <v>8245</v>
      </c>
      <c r="I3263">
        <v>1447799054</v>
      </c>
      <c r="J3263">
        <v>1445203454</v>
      </c>
      <c r="K3263" t="b">
        <v>0</v>
      </c>
      <c r="L3263">
        <v>3</v>
      </c>
      <c r="M3263" t="b">
        <v>0</v>
      </c>
      <c r="N3263" t="s">
        <v>8269</v>
      </c>
      <c r="O3263" s="9">
        <f t="shared" si="204"/>
        <v>42295.891828703709</v>
      </c>
      <c r="P3263" t="str">
        <f t="shared" si="205"/>
        <v>theater</v>
      </c>
      <c r="Q3263" t="str">
        <f t="shared" si="206"/>
        <v>plays</v>
      </c>
      <c r="R3263">
        <f t="shared" si="207"/>
        <v>2015</v>
      </c>
    </row>
    <row r="3264" spans="1:18" ht="43.2" x14ac:dyDescent="0.55000000000000004">
      <c r="A3264">
        <v>3919</v>
      </c>
      <c r="B3264" s="3" t="s">
        <v>3916</v>
      </c>
      <c r="C3264" s="3" t="s">
        <v>8027</v>
      </c>
      <c r="D3264" s="6">
        <v>5000</v>
      </c>
      <c r="E3264" s="8">
        <v>90</v>
      </c>
      <c r="F3264" t="s">
        <v>8220</v>
      </c>
      <c r="G3264" t="s">
        <v>8224</v>
      </c>
      <c r="H3264" t="s">
        <v>8246</v>
      </c>
      <c r="I3264">
        <v>1453075200</v>
      </c>
      <c r="J3264">
        <v>1450628773</v>
      </c>
      <c r="K3264" t="b">
        <v>0</v>
      </c>
      <c r="L3264">
        <v>3</v>
      </c>
      <c r="M3264" t="b">
        <v>0</v>
      </c>
      <c r="N3264" t="s">
        <v>8269</v>
      </c>
      <c r="O3264" s="9">
        <f t="shared" si="204"/>
        <v>42358.684872685189</v>
      </c>
      <c r="P3264" t="str">
        <f t="shared" si="205"/>
        <v>theater</v>
      </c>
      <c r="Q3264" t="str">
        <f t="shared" si="206"/>
        <v>plays</v>
      </c>
      <c r="R3264">
        <f t="shared" si="207"/>
        <v>2015</v>
      </c>
    </row>
    <row r="3265" spans="1:18" ht="28.8" x14ac:dyDescent="0.55000000000000004">
      <c r="A3265">
        <v>3926</v>
      </c>
      <c r="B3265" s="3" t="s">
        <v>3923</v>
      </c>
      <c r="C3265" s="3" t="s">
        <v>8034</v>
      </c>
      <c r="D3265" s="6">
        <v>5000</v>
      </c>
      <c r="E3265" s="8">
        <v>15</v>
      </c>
      <c r="F3265" t="s">
        <v>8220</v>
      </c>
      <c r="G3265" t="s">
        <v>8225</v>
      </c>
      <c r="H3265" t="s">
        <v>8247</v>
      </c>
      <c r="I3265">
        <v>1419645748</v>
      </c>
      <c r="J3265">
        <v>1417053748</v>
      </c>
      <c r="K3265" t="b">
        <v>0</v>
      </c>
      <c r="L3265">
        <v>1</v>
      </c>
      <c r="M3265" t="b">
        <v>0</v>
      </c>
      <c r="N3265" t="s">
        <v>8269</v>
      </c>
      <c r="O3265" s="9">
        <f t="shared" si="204"/>
        <v>41970.085046296299</v>
      </c>
      <c r="P3265" t="str">
        <f t="shared" si="205"/>
        <v>theater</v>
      </c>
      <c r="Q3265" t="str">
        <f t="shared" si="206"/>
        <v>plays</v>
      </c>
      <c r="R3265">
        <f t="shared" si="207"/>
        <v>2014</v>
      </c>
    </row>
    <row r="3266" spans="1:18" ht="43.2" x14ac:dyDescent="0.55000000000000004">
      <c r="A3266">
        <v>3928</v>
      </c>
      <c r="B3266" s="3" t="s">
        <v>3925</v>
      </c>
      <c r="C3266" s="3" t="s">
        <v>8036</v>
      </c>
      <c r="D3266" s="6">
        <v>5000</v>
      </c>
      <c r="E3266" s="8">
        <v>651</v>
      </c>
      <c r="F3266" t="s">
        <v>8220</v>
      </c>
      <c r="G3266" t="s">
        <v>8223</v>
      </c>
      <c r="H3266" t="s">
        <v>8245</v>
      </c>
      <c r="I3266">
        <v>1444971540</v>
      </c>
      <c r="J3266">
        <v>1442593427</v>
      </c>
      <c r="K3266" t="b">
        <v>0</v>
      </c>
      <c r="L3266">
        <v>7</v>
      </c>
      <c r="M3266" t="b">
        <v>0</v>
      </c>
      <c r="N3266" t="s">
        <v>8269</v>
      </c>
      <c r="O3266" s="9">
        <f t="shared" si="204"/>
        <v>42265.683182870373</v>
      </c>
      <c r="P3266" t="str">
        <f t="shared" si="205"/>
        <v>theater</v>
      </c>
      <c r="Q3266" t="str">
        <f t="shared" si="206"/>
        <v>plays</v>
      </c>
      <c r="R3266">
        <f t="shared" si="207"/>
        <v>2015</v>
      </c>
    </row>
    <row r="3267" spans="1:18" ht="43.2" x14ac:dyDescent="0.55000000000000004">
      <c r="A3267">
        <v>3934</v>
      </c>
      <c r="B3267" s="3" t="s">
        <v>3931</v>
      </c>
      <c r="C3267" s="3" t="s">
        <v>8042</v>
      </c>
      <c r="D3267" s="6">
        <v>5000</v>
      </c>
      <c r="E3267" s="8">
        <v>550</v>
      </c>
      <c r="F3267" t="s">
        <v>8220</v>
      </c>
      <c r="G3267" t="s">
        <v>8223</v>
      </c>
      <c r="H3267" t="s">
        <v>8245</v>
      </c>
      <c r="I3267">
        <v>1443704400</v>
      </c>
      <c r="J3267">
        <v>1439827639</v>
      </c>
      <c r="K3267" t="b">
        <v>0</v>
      </c>
      <c r="L3267">
        <v>12</v>
      </c>
      <c r="M3267" t="b">
        <v>0</v>
      </c>
      <c r="N3267" t="s">
        <v>8269</v>
      </c>
      <c r="O3267" s="9">
        <f t="shared" si="204"/>
        <v>42233.671747685185</v>
      </c>
      <c r="P3267" t="str">
        <f t="shared" si="205"/>
        <v>theater</v>
      </c>
      <c r="Q3267" t="str">
        <f t="shared" si="206"/>
        <v>plays</v>
      </c>
      <c r="R3267">
        <f t="shared" si="207"/>
        <v>2015</v>
      </c>
    </row>
    <row r="3268" spans="1:18" ht="43.2" x14ac:dyDescent="0.55000000000000004">
      <c r="A3268">
        <v>3939</v>
      </c>
      <c r="B3268" s="3" t="s">
        <v>3936</v>
      </c>
      <c r="C3268" s="3" t="s">
        <v>8047</v>
      </c>
      <c r="D3268" s="6">
        <v>5000</v>
      </c>
      <c r="E3268" s="8">
        <v>5</v>
      </c>
      <c r="F3268" t="s">
        <v>8220</v>
      </c>
      <c r="G3268" t="s">
        <v>8225</v>
      </c>
      <c r="H3268" t="s">
        <v>8247</v>
      </c>
      <c r="I3268">
        <v>1412656200</v>
      </c>
      <c r="J3268">
        <v>1412328979</v>
      </c>
      <c r="K3268" t="b">
        <v>0</v>
      </c>
      <c r="L3268">
        <v>1</v>
      </c>
      <c r="M3268" t="b">
        <v>0</v>
      </c>
      <c r="N3268" t="s">
        <v>8269</v>
      </c>
      <c r="O3268" s="9">
        <f t="shared" si="204"/>
        <v>41915.400219907409</v>
      </c>
      <c r="P3268" t="str">
        <f t="shared" si="205"/>
        <v>theater</v>
      </c>
      <c r="Q3268" t="str">
        <f t="shared" si="206"/>
        <v>plays</v>
      </c>
      <c r="R3268">
        <f t="shared" si="207"/>
        <v>2014</v>
      </c>
    </row>
    <row r="3269" spans="1:18" ht="43.2" x14ac:dyDescent="0.55000000000000004">
      <c r="A3269">
        <v>3940</v>
      </c>
      <c r="B3269" s="3" t="s">
        <v>3937</v>
      </c>
      <c r="C3269" s="3" t="s">
        <v>8048</v>
      </c>
      <c r="D3269" s="6">
        <v>5000</v>
      </c>
      <c r="E3269" s="8">
        <v>11</v>
      </c>
      <c r="F3269" t="s">
        <v>8220</v>
      </c>
      <c r="G3269" t="s">
        <v>8223</v>
      </c>
      <c r="H3269" t="s">
        <v>8245</v>
      </c>
      <c r="I3269">
        <v>1420199351</v>
      </c>
      <c r="J3269">
        <v>1416311351</v>
      </c>
      <c r="K3269" t="b">
        <v>0</v>
      </c>
      <c r="L3269">
        <v>2</v>
      </c>
      <c r="M3269" t="b">
        <v>0</v>
      </c>
      <c r="N3269" t="s">
        <v>8269</v>
      </c>
      <c r="O3269" s="9">
        <f t="shared" si="204"/>
        <v>41961.492488425924</v>
      </c>
      <c r="P3269" t="str">
        <f t="shared" si="205"/>
        <v>theater</v>
      </c>
      <c r="Q3269" t="str">
        <f t="shared" si="206"/>
        <v>plays</v>
      </c>
      <c r="R3269">
        <f t="shared" si="207"/>
        <v>2014</v>
      </c>
    </row>
    <row r="3270" spans="1:18" ht="43.2" x14ac:dyDescent="0.55000000000000004">
      <c r="A3270">
        <v>3943</v>
      </c>
      <c r="B3270" s="3" t="s">
        <v>3940</v>
      </c>
      <c r="C3270" s="3" t="s">
        <v>8051</v>
      </c>
      <c r="D3270" s="6">
        <v>5000</v>
      </c>
      <c r="E3270" s="8">
        <v>1782</v>
      </c>
      <c r="F3270" t="s">
        <v>8220</v>
      </c>
      <c r="G3270" t="s">
        <v>8223</v>
      </c>
      <c r="H3270" t="s">
        <v>8245</v>
      </c>
      <c r="I3270">
        <v>1446483000</v>
      </c>
      <c r="J3270">
        <v>1443811268</v>
      </c>
      <c r="K3270" t="b">
        <v>0</v>
      </c>
      <c r="L3270">
        <v>13</v>
      </c>
      <c r="M3270" t="b">
        <v>0</v>
      </c>
      <c r="N3270" t="s">
        <v>8269</v>
      </c>
      <c r="O3270" s="9">
        <f t="shared" si="204"/>
        <v>42279.778564814813</v>
      </c>
      <c r="P3270" t="str">
        <f t="shared" si="205"/>
        <v>theater</v>
      </c>
      <c r="Q3270" t="str">
        <f t="shared" si="206"/>
        <v>plays</v>
      </c>
      <c r="R3270">
        <f t="shared" si="207"/>
        <v>2015</v>
      </c>
    </row>
    <row r="3271" spans="1:18" ht="43.2" x14ac:dyDescent="0.55000000000000004">
      <c r="A3271">
        <v>3944</v>
      </c>
      <c r="B3271" s="3" t="s">
        <v>3941</v>
      </c>
      <c r="C3271" s="3" t="s">
        <v>8052</v>
      </c>
      <c r="D3271" s="6">
        <v>5000</v>
      </c>
      <c r="E3271" s="8">
        <v>0</v>
      </c>
      <c r="F3271" t="s">
        <v>8220</v>
      </c>
      <c r="G3271" t="s">
        <v>8223</v>
      </c>
      <c r="H3271" t="s">
        <v>8245</v>
      </c>
      <c r="I3271">
        <v>1440690875</v>
      </c>
      <c r="J3271">
        <v>1438098875</v>
      </c>
      <c r="K3271" t="b">
        <v>0</v>
      </c>
      <c r="L3271">
        <v>0</v>
      </c>
      <c r="M3271" t="b">
        <v>0</v>
      </c>
      <c r="N3271" t="s">
        <v>8269</v>
      </c>
      <c r="O3271" s="9">
        <f t="shared" si="204"/>
        <v>42213.662905092591</v>
      </c>
      <c r="P3271" t="str">
        <f t="shared" si="205"/>
        <v>theater</v>
      </c>
      <c r="Q3271" t="str">
        <f t="shared" si="206"/>
        <v>plays</v>
      </c>
      <c r="R3271">
        <f t="shared" si="207"/>
        <v>2015</v>
      </c>
    </row>
    <row r="3272" spans="1:18" ht="43.2" x14ac:dyDescent="0.55000000000000004">
      <c r="A3272">
        <v>3961</v>
      </c>
      <c r="B3272" s="3" t="s">
        <v>3958</v>
      </c>
      <c r="C3272" s="3" t="s">
        <v>8068</v>
      </c>
      <c r="D3272" s="6">
        <v>5000</v>
      </c>
      <c r="E3272" s="8">
        <v>21</v>
      </c>
      <c r="F3272" t="s">
        <v>8220</v>
      </c>
      <c r="G3272" t="s">
        <v>8224</v>
      </c>
      <c r="H3272" t="s">
        <v>8246</v>
      </c>
      <c r="I3272">
        <v>1399584210</v>
      </c>
      <c r="J3272">
        <v>1397683410</v>
      </c>
      <c r="K3272" t="b">
        <v>0</v>
      </c>
      <c r="L3272">
        <v>2</v>
      </c>
      <c r="M3272" t="b">
        <v>0</v>
      </c>
      <c r="N3272" t="s">
        <v>8269</v>
      </c>
      <c r="O3272" s="9">
        <f t="shared" si="204"/>
        <v>41745.891319444447</v>
      </c>
      <c r="P3272" t="str">
        <f t="shared" si="205"/>
        <v>theater</v>
      </c>
      <c r="Q3272" t="str">
        <f t="shared" si="206"/>
        <v>plays</v>
      </c>
      <c r="R3272">
        <f t="shared" si="207"/>
        <v>2014</v>
      </c>
    </row>
    <row r="3273" spans="1:18" ht="43.2" x14ac:dyDescent="0.55000000000000004">
      <c r="A3273">
        <v>3968</v>
      </c>
      <c r="B3273" s="3" t="s">
        <v>3965</v>
      </c>
      <c r="C3273" s="3" t="s">
        <v>8075</v>
      </c>
      <c r="D3273" s="6">
        <v>5000</v>
      </c>
      <c r="E3273" s="8">
        <v>527</v>
      </c>
      <c r="F3273" t="s">
        <v>8220</v>
      </c>
      <c r="G3273" t="s">
        <v>8223</v>
      </c>
      <c r="H3273" t="s">
        <v>8245</v>
      </c>
      <c r="I3273">
        <v>1463945673</v>
      </c>
      <c r="J3273">
        <v>1458761673</v>
      </c>
      <c r="K3273" t="b">
        <v>0</v>
      </c>
      <c r="L3273">
        <v>11</v>
      </c>
      <c r="M3273" t="b">
        <v>0</v>
      </c>
      <c r="N3273" t="s">
        <v>8269</v>
      </c>
      <c r="O3273" s="9">
        <f t="shared" si="204"/>
        <v>42452.815659722226</v>
      </c>
      <c r="P3273" t="str">
        <f t="shared" si="205"/>
        <v>theater</v>
      </c>
      <c r="Q3273" t="str">
        <f t="shared" si="206"/>
        <v>plays</v>
      </c>
      <c r="R3273">
        <f t="shared" si="207"/>
        <v>2016</v>
      </c>
    </row>
    <row r="3274" spans="1:18" ht="43.2" x14ac:dyDescent="0.55000000000000004">
      <c r="A3274">
        <v>3973</v>
      </c>
      <c r="B3274" s="3" t="s">
        <v>3970</v>
      </c>
      <c r="C3274" s="3" t="s">
        <v>8080</v>
      </c>
      <c r="D3274" s="6">
        <v>5000</v>
      </c>
      <c r="E3274" s="8">
        <v>3905</v>
      </c>
      <c r="F3274" t="s">
        <v>8220</v>
      </c>
      <c r="G3274" t="s">
        <v>8223</v>
      </c>
      <c r="H3274" t="s">
        <v>8245</v>
      </c>
      <c r="I3274">
        <v>1462766400</v>
      </c>
      <c r="J3274">
        <v>1460219110</v>
      </c>
      <c r="K3274" t="b">
        <v>0</v>
      </c>
      <c r="L3274">
        <v>37</v>
      </c>
      <c r="M3274" t="b">
        <v>0</v>
      </c>
      <c r="N3274" t="s">
        <v>8269</v>
      </c>
      <c r="O3274" s="9">
        <f t="shared" ref="O3274:O3337" si="208">(((J3274/60)/60)/24)+DATE(1970,1,1)</f>
        <v>42469.68414351852</v>
      </c>
      <c r="P3274" t="str">
        <f t="shared" ref="P3274:P3337" si="209">LEFT(N3274,SEARCH("/",N3274)-1)</f>
        <v>theater</v>
      </c>
      <c r="Q3274" t="str">
        <f t="shared" ref="Q3274:Q3337" si="210">RIGHT(N3274,LEN(N3274)-SEARCH("/",N3274))</f>
        <v>plays</v>
      </c>
      <c r="R3274">
        <f t="shared" ref="R3274:R3337" si="211">YEAR(O3274)</f>
        <v>2016</v>
      </c>
    </row>
    <row r="3275" spans="1:18" ht="43.2" x14ac:dyDescent="0.55000000000000004">
      <c r="A3275">
        <v>3986</v>
      </c>
      <c r="B3275" s="3" t="s">
        <v>3982</v>
      </c>
      <c r="C3275" s="3" t="s">
        <v>8092</v>
      </c>
      <c r="D3275" s="6">
        <v>5000</v>
      </c>
      <c r="E3275" s="8">
        <v>488</v>
      </c>
      <c r="F3275" t="s">
        <v>8220</v>
      </c>
      <c r="G3275" t="s">
        <v>8224</v>
      </c>
      <c r="H3275" t="s">
        <v>8246</v>
      </c>
      <c r="I3275">
        <v>1462539840</v>
      </c>
      <c r="J3275">
        <v>1460034594</v>
      </c>
      <c r="K3275" t="b">
        <v>0</v>
      </c>
      <c r="L3275">
        <v>13</v>
      </c>
      <c r="M3275" t="b">
        <v>0</v>
      </c>
      <c r="N3275" t="s">
        <v>8269</v>
      </c>
      <c r="O3275" s="9">
        <f t="shared" si="208"/>
        <v>42467.548541666663</v>
      </c>
      <c r="P3275" t="str">
        <f t="shared" si="209"/>
        <v>theater</v>
      </c>
      <c r="Q3275" t="str">
        <f t="shared" si="210"/>
        <v>plays</v>
      </c>
      <c r="R3275">
        <f t="shared" si="211"/>
        <v>2016</v>
      </c>
    </row>
    <row r="3276" spans="1:18" ht="43.2" x14ac:dyDescent="0.55000000000000004">
      <c r="A3276">
        <v>4025</v>
      </c>
      <c r="B3276" s="3" t="s">
        <v>4021</v>
      </c>
      <c r="C3276" s="3" t="s">
        <v>8130</v>
      </c>
      <c r="D3276" s="6">
        <v>5000</v>
      </c>
      <c r="E3276" s="8">
        <v>250</v>
      </c>
      <c r="F3276" t="s">
        <v>8220</v>
      </c>
      <c r="G3276" t="s">
        <v>8229</v>
      </c>
      <c r="H3276" t="s">
        <v>8248</v>
      </c>
      <c r="I3276">
        <v>1437889336</v>
      </c>
      <c r="J3276">
        <v>1432705336</v>
      </c>
      <c r="K3276" t="b">
        <v>0</v>
      </c>
      <c r="L3276">
        <v>4</v>
      </c>
      <c r="M3276" t="b">
        <v>0</v>
      </c>
      <c r="N3276" t="s">
        <v>8269</v>
      </c>
      <c r="O3276" s="9">
        <f t="shared" si="208"/>
        <v>42151.237685185188</v>
      </c>
      <c r="P3276" t="str">
        <f t="shared" si="209"/>
        <v>theater</v>
      </c>
      <c r="Q3276" t="str">
        <f t="shared" si="210"/>
        <v>plays</v>
      </c>
      <c r="R3276">
        <f t="shared" si="211"/>
        <v>2015</v>
      </c>
    </row>
    <row r="3277" spans="1:18" ht="43.2" x14ac:dyDescent="0.55000000000000004">
      <c r="A3277">
        <v>4031</v>
      </c>
      <c r="B3277" s="3" t="s">
        <v>4027</v>
      </c>
      <c r="C3277" s="3" t="s">
        <v>8136</v>
      </c>
      <c r="D3277" s="6">
        <v>5000</v>
      </c>
      <c r="E3277" s="8">
        <v>0</v>
      </c>
      <c r="F3277" t="s">
        <v>8220</v>
      </c>
      <c r="G3277" t="s">
        <v>8223</v>
      </c>
      <c r="H3277" t="s">
        <v>8245</v>
      </c>
      <c r="I3277">
        <v>1418914964</v>
      </c>
      <c r="J3277">
        <v>1414591364</v>
      </c>
      <c r="K3277" t="b">
        <v>0</v>
      </c>
      <c r="L3277">
        <v>0</v>
      </c>
      <c r="M3277" t="b">
        <v>0</v>
      </c>
      <c r="N3277" t="s">
        <v>8269</v>
      </c>
      <c r="O3277" s="9">
        <f t="shared" si="208"/>
        <v>41941.585231481484</v>
      </c>
      <c r="P3277" t="str">
        <f t="shared" si="209"/>
        <v>theater</v>
      </c>
      <c r="Q3277" t="str">
        <f t="shared" si="210"/>
        <v>plays</v>
      </c>
      <c r="R3277">
        <f t="shared" si="211"/>
        <v>2014</v>
      </c>
    </row>
    <row r="3278" spans="1:18" ht="28.8" x14ac:dyDescent="0.55000000000000004">
      <c r="A3278">
        <v>4041</v>
      </c>
      <c r="B3278" s="3" t="s">
        <v>4037</v>
      </c>
      <c r="C3278" s="3" t="s">
        <v>8145</v>
      </c>
      <c r="D3278" s="6">
        <v>5000</v>
      </c>
      <c r="E3278" s="8">
        <v>21</v>
      </c>
      <c r="F3278" t="s">
        <v>8220</v>
      </c>
      <c r="G3278" t="s">
        <v>8224</v>
      </c>
      <c r="H3278" t="s">
        <v>8246</v>
      </c>
      <c r="I3278">
        <v>1473160954</v>
      </c>
      <c r="J3278">
        <v>1467976954</v>
      </c>
      <c r="K3278" t="b">
        <v>0</v>
      </c>
      <c r="L3278">
        <v>2</v>
      </c>
      <c r="M3278" t="b">
        <v>0</v>
      </c>
      <c r="N3278" t="s">
        <v>8269</v>
      </c>
      <c r="O3278" s="9">
        <f t="shared" si="208"/>
        <v>42559.474004629628</v>
      </c>
      <c r="P3278" t="str">
        <f t="shared" si="209"/>
        <v>theater</v>
      </c>
      <c r="Q3278" t="str">
        <f t="shared" si="210"/>
        <v>plays</v>
      </c>
      <c r="R3278">
        <f t="shared" si="211"/>
        <v>2016</v>
      </c>
    </row>
    <row r="3279" spans="1:18" ht="43.2" x14ac:dyDescent="0.55000000000000004">
      <c r="A3279">
        <v>4045</v>
      </c>
      <c r="B3279" s="3" t="s">
        <v>4041</v>
      </c>
      <c r="C3279" s="3" t="s">
        <v>8149</v>
      </c>
      <c r="D3279" s="6">
        <v>5000</v>
      </c>
      <c r="E3279" s="8">
        <v>1</v>
      </c>
      <c r="F3279" t="s">
        <v>8220</v>
      </c>
      <c r="G3279" t="s">
        <v>8225</v>
      </c>
      <c r="H3279" t="s">
        <v>8247</v>
      </c>
      <c r="I3279">
        <v>1408596589</v>
      </c>
      <c r="J3279">
        <v>1406004589</v>
      </c>
      <c r="K3279" t="b">
        <v>0</v>
      </c>
      <c r="L3279">
        <v>1</v>
      </c>
      <c r="M3279" t="b">
        <v>0</v>
      </c>
      <c r="N3279" t="s">
        <v>8269</v>
      </c>
      <c r="O3279" s="9">
        <f t="shared" si="208"/>
        <v>41842.201261574075</v>
      </c>
      <c r="P3279" t="str">
        <f t="shared" si="209"/>
        <v>theater</v>
      </c>
      <c r="Q3279" t="str">
        <f t="shared" si="210"/>
        <v>plays</v>
      </c>
      <c r="R3279">
        <f t="shared" si="211"/>
        <v>2014</v>
      </c>
    </row>
    <row r="3280" spans="1:18" ht="43.2" x14ac:dyDescent="0.55000000000000004">
      <c r="A3280">
        <v>4047</v>
      </c>
      <c r="B3280" s="3" t="s">
        <v>4043</v>
      </c>
      <c r="C3280" s="3" t="s">
        <v>8151</v>
      </c>
      <c r="D3280" s="6">
        <v>5000</v>
      </c>
      <c r="E3280" s="8">
        <v>110</v>
      </c>
      <c r="F3280" t="s">
        <v>8220</v>
      </c>
      <c r="G3280" t="s">
        <v>8223</v>
      </c>
      <c r="H3280" t="s">
        <v>8245</v>
      </c>
      <c r="I3280">
        <v>1420938000</v>
      </c>
      <c r="J3280">
        <v>1418862743</v>
      </c>
      <c r="K3280" t="b">
        <v>0</v>
      </c>
      <c r="L3280">
        <v>4</v>
      </c>
      <c r="M3280" t="b">
        <v>0</v>
      </c>
      <c r="N3280" t="s">
        <v>8269</v>
      </c>
      <c r="O3280" s="9">
        <f t="shared" si="208"/>
        <v>41991.022488425922</v>
      </c>
      <c r="P3280" t="str">
        <f t="shared" si="209"/>
        <v>theater</v>
      </c>
      <c r="Q3280" t="str">
        <f t="shared" si="210"/>
        <v>plays</v>
      </c>
      <c r="R3280">
        <f t="shared" si="211"/>
        <v>2014</v>
      </c>
    </row>
    <row r="3281" spans="1:18" ht="43.2" x14ac:dyDescent="0.55000000000000004">
      <c r="A3281">
        <v>4055</v>
      </c>
      <c r="B3281" s="3" t="s">
        <v>4051</v>
      </c>
      <c r="C3281" s="3" t="s">
        <v>8159</v>
      </c>
      <c r="D3281" s="6">
        <v>5000</v>
      </c>
      <c r="E3281" s="8">
        <v>881</v>
      </c>
      <c r="F3281" t="s">
        <v>8220</v>
      </c>
      <c r="G3281" t="s">
        <v>8224</v>
      </c>
      <c r="H3281" t="s">
        <v>8246</v>
      </c>
      <c r="I3281">
        <v>1403192031</v>
      </c>
      <c r="J3281">
        <v>1400600031</v>
      </c>
      <c r="K3281" t="b">
        <v>0</v>
      </c>
      <c r="L3281">
        <v>21</v>
      </c>
      <c r="M3281" t="b">
        <v>0</v>
      </c>
      <c r="N3281" t="s">
        <v>8269</v>
      </c>
      <c r="O3281" s="9">
        <f t="shared" si="208"/>
        <v>41779.648506944446</v>
      </c>
      <c r="P3281" t="str">
        <f t="shared" si="209"/>
        <v>theater</v>
      </c>
      <c r="Q3281" t="str">
        <f t="shared" si="210"/>
        <v>plays</v>
      </c>
      <c r="R3281">
        <f t="shared" si="211"/>
        <v>2014</v>
      </c>
    </row>
    <row r="3282" spans="1:18" ht="43.2" x14ac:dyDescent="0.55000000000000004">
      <c r="A3282">
        <v>4067</v>
      </c>
      <c r="B3282" s="3" t="s">
        <v>4063</v>
      </c>
      <c r="C3282" s="3" t="s">
        <v>7998</v>
      </c>
      <c r="D3282" s="6">
        <v>5000</v>
      </c>
      <c r="E3282" s="8">
        <v>3045</v>
      </c>
      <c r="F3282" t="s">
        <v>8220</v>
      </c>
      <c r="G3282" t="s">
        <v>8223</v>
      </c>
      <c r="H3282" t="s">
        <v>8245</v>
      </c>
      <c r="I3282">
        <v>1443408550</v>
      </c>
      <c r="J3282">
        <v>1439952550</v>
      </c>
      <c r="K3282" t="b">
        <v>0</v>
      </c>
      <c r="L3282">
        <v>17</v>
      </c>
      <c r="M3282" t="b">
        <v>0</v>
      </c>
      <c r="N3282" t="s">
        <v>8269</v>
      </c>
      <c r="O3282" s="9">
        <f t="shared" si="208"/>
        <v>42235.117476851854</v>
      </c>
      <c r="P3282" t="str">
        <f t="shared" si="209"/>
        <v>theater</v>
      </c>
      <c r="Q3282" t="str">
        <f t="shared" si="210"/>
        <v>plays</v>
      </c>
      <c r="R3282">
        <f t="shared" si="211"/>
        <v>2015</v>
      </c>
    </row>
    <row r="3283" spans="1:18" ht="43.2" x14ac:dyDescent="0.55000000000000004">
      <c r="A3283">
        <v>4089</v>
      </c>
      <c r="B3283" s="3" t="s">
        <v>4085</v>
      </c>
      <c r="C3283" s="3" t="s">
        <v>8192</v>
      </c>
      <c r="D3283" s="6">
        <v>5000</v>
      </c>
      <c r="E3283" s="8">
        <v>240</v>
      </c>
      <c r="F3283" t="s">
        <v>8220</v>
      </c>
      <c r="G3283" t="s">
        <v>8223</v>
      </c>
      <c r="H3283" t="s">
        <v>8245</v>
      </c>
      <c r="I3283">
        <v>1433093700</v>
      </c>
      <c r="J3283">
        <v>1430242488</v>
      </c>
      <c r="K3283" t="b">
        <v>0</v>
      </c>
      <c r="L3283">
        <v>8</v>
      </c>
      <c r="M3283" t="b">
        <v>0</v>
      </c>
      <c r="N3283" t="s">
        <v>8269</v>
      </c>
      <c r="O3283" s="9">
        <f t="shared" si="208"/>
        <v>42122.732499999998</v>
      </c>
      <c r="P3283" t="str">
        <f t="shared" si="209"/>
        <v>theater</v>
      </c>
      <c r="Q3283" t="str">
        <f t="shared" si="210"/>
        <v>plays</v>
      </c>
      <c r="R3283">
        <f t="shared" si="211"/>
        <v>2015</v>
      </c>
    </row>
    <row r="3284" spans="1:18" ht="43.2" x14ac:dyDescent="0.55000000000000004">
      <c r="A3284">
        <v>4106</v>
      </c>
      <c r="B3284" s="3" t="s">
        <v>4102</v>
      </c>
      <c r="C3284" s="3" t="s">
        <v>8209</v>
      </c>
      <c r="D3284" s="6">
        <v>5000</v>
      </c>
      <c r="E3284" s="8">
        <v>3530</v>
      </c>
      <c r="F3284" t="s">
        <v>8220</v>
      </c>
      <c r="G3284" t="s">
        <v>8223</v>
      </c>
      <c r="H3284" t="s">
        <v>8245</v>
      </c>
      <c r="I3284">
        <v>1427936400</v>
      </c>
      <c r="J3284">
        <v>1424221866</v>
      </c>
      <c r="K3284" t="b">
        <v>0</v>
      </c>
      <c r="L3284">
        <v>33</v>
      </c>
      <c r="M3284" t="b">
        <v>0</v>
      </c>
      <c r="N3284" t="s">
        <v>8269</v>
      </c>
      <c r="O3284" s="9">
        <f t="shared" si="208"/>
        <v>42053.049375000002</v>
      </c>
      <c r="P3284" t="str">
        <f t="shared" si="209"/>
        <v>theater</v>
      </c>
      <c r="Q3284" t="str">
        <f t="shared" si="210"/>
        <v>plays</v>
      </c>
      <c r="R3284">
        <f t="shared" si="211"/>
        <v>2015</v>
      </c>
    </row>
    <row r="3285" spans="1:18" x14ac:dyDescent="0.55000000000000004">
      <c r="A3285">
        <v>3285</v>
      </c>
      <c r="B3285" s="3" t="s">
        <v>3285</v>
      </c>
      <c r="C3285" s="3" t="s">
        <v>7395</v>
      </c>
      <c r="D3285" s="6">
        <v>4999</v>
      </c>
      <c r="E3285" s="8">
        <v>5604</v>
      </c>
      <c r="F3285" t="s">
        <v>8218</v>
      </c>
      <c r="G3285" t="s">
        <v>8223</v>
      </c>
      <c r="H3285" t="s">
        <v>8245</v>
      </c>
      <c r="I3285">
        <v>1488258000</v>
      </c>
      <c r="J3285">
        <v>1485556626</v>
      </c>
      <c r="K3285" t="b">
        <v>0</v>
      </c>
      <c r="L3285">
        <v>81</v>
      </c>
      <c r="M3285" t="b">
        <v>1</v>
      </c>
      <c r="N3285" t="s">
        <v>8269</v>
      </c>
      <c r="O3285" s="9">
        <f t="shared" si="208"/>
        <v>42762.942430555559</v>
      </c>
      <c r="P3285" t="str">
        <f t="shared" si="209"/>
        <v>theater</v>
      </c>
      <c r="Q3285" t="str">
        <f t="shared" si="210"/>
        <v>plays</v>
      </c>
      <c r="R3285">
        <f t="shared" si="211"/>
        <v>2017</v>
      </c>
    </row>
    <row r="3286" spans="1:18" ht="43.2" x14ac:dyDescent="0.55000000000000004">
      <c r="A3286">
        <v>3473</v>
      </c>
      <c r="B3286" s="3" t="s">
        <v>3472</v>
      </c>
      <c r="C3286" s="3" t="s">
        <v>7583</v>
      </c>
      <c r="D3286" s="6">
        <v>4900</v>
      </c>
      <c r="E3286" s="8">
        <v>4900</v>
      </c>
      <c r="F3286" t="s">
        <v>8218</v>
      </c>
      <c r="G3286" t="s">
        <v>8223</v>
      </c>
      <c r="H3286" t="s">
        <v>8245</v>
      </c>
      <c r="I3286">
        <v>1426883220</v>
      </c>
      <c r="J3286">
        <v>1425067296</v>
      </c>
      <c r="K3286" t="b">
        <v>0</v>
      </c>
      <c r="L3286">
        <v>33</v>
      </c>
      <c r="M3286" t="b">
        <v>1</v>
      </c>
      <c r="N3286" t="s">
        <v>8269</v>
      </c>
      <c r="O3286" s="9">
        <f t="shared" si="208"/>
        <v>42062.834444444445</v>
      </c>
      <c r="P3286" t="str">
        <f t="shared" si="209"/>
        <v>theater</v>
      </c>
      <c r="Q3286" t="str">
        <f t="shared" si="210"/>
        <v>plays</v>
      </c>
      <c r="R3286">
        <f t="shared" si="211"/>
        <v>2015</v>
      </c>
    </row>
    <row r="3287" spans="1:18" ht="43.2" x14ac:dyDescent="0.55000000000000004">
      <c r="A3287">
        <v>2808</v>
      </c>
      <c r="B3287" s="3" t="s">
        <v>2808</v>
      </c>
      <c r="C3287" s="3" t="s">
        <v>6918</v>
      </c>
      <c r="D3287" s="6">
        <v>4500</v>
      </c>
      <c r="E3287" s="8">
        <v>4511</v>
      </c>
      <c r="F3287" t="s">
        <v>8218</v>
      </c>
      <c r="G3287" t="s">
        <v>8223</v>
      </c>
      <c r="H3287" t="s">
        <v>8245</v>
      </c>
      <c r="I3287">
        <v>1440274735</v>
      </c>
      <c r="J3287">
        <v>1437682735</v>
      </c>
      <c r="K3287" t="b">
        <v>0</v>
      </c>
      <c r="L3287">
        <v>69</v>
      </c>
      <c r="M3287" t="b">
        <v>1</v>
      </c>
      <c r="N3287" t="s">
        <v>8269</v>
      </c>
      <c r="O3287" s="9">
        <f t="shared" si="208"/>
        <v>42208.84646990741</v>
      </c>
      <c r="P3287" t="str">
        <f t="shared" si="209"/>
        <v>theater</v>
      </c>
      <c r="Q3287" t="str">
        <f t="shared" si="210"/>
        <v>plays</v>
      </c>
      <c r="R3287">
        <f t="shared" si="211"/>
        <v>2015</v>
      </c>
    </row>
    <row r="3288" spans="1:18" ht="43.2" x14ac:dyDescent="0.55000000000000004">
      <c r="A3288">
        <v>2851</v>
      </c>
      <c r="B3288" s="3" t="s">
        <v>2851</v>
      </c>
      <c r="C3288" s="3" t="s">
        <v>6961</v>
      </c>
      <c r="D3288" s="6">
        <v>4500</v>
      </c>
      <c r="E3288" s="8">
        <v>0</v>
      </c>
      <c r="F3288" t="s">
        <v>8220</v>
      </c>
      <c r="G3288" t="s">
        <v>8240</v>
      </c>
      <c r="H3288" t="s">
        <v>8248</v>
      </c>
      <c r="I3288">
        <v>1454109420</v>
      </c>
      <c r="J3288">
        <v>1453334629</v>
      </c>
      <c r="K3288" t="b">
        <v>0</v>
      </c>
      <c r="L3288">
        <v>0</v>
      </c>
      <c r="M3288" t="b">
        <v>0</v>
      </c>
      <c r="N3288" t="s">
        <v>8269</v>
      </c>
      <c r="O3288" s="9">
        <f t="shared" si="208"/>
        <v>42390.002650462964</v>
      </c>
      <c r="P3288" t="str">
        <f t="shared" si="209"/>
        <v>theater</v>
      </c>
      <c r="Q3288" t="str">
        <f t="shared" si="210"/>
        <v>plays</v>
      </c>
      <c r="R3288">
        <f t="shared" si="211"/>
        <v>2016</v>
      </c>
    </row>
    <row r="3289" spans="1:18" ht="43.2" x14ac:dyDescent="0.55000000000000004">
      <c r="A3289">
        <v>3160</v>
      </c>
      <c r="B3289" s="3" t="s">
        <v>3160</v>
      </c>
      <c r="C3289" s="3" t="s">
        <v>7270</v>
      </c>
      <c r="D3289" s="6">
        <v>4500</v>
      </c>
      <c r="E3289" s="8">
        <v>4569</v>
      </c>
      <c r="F3289" t="s">
        <v>8218</v>
      </c>
      <c r="G3289" t="s">
        <v>8223</v>
      </c>
      <c r="H3289" t="s">
        <v>8245</v>
      </c>
      <c r="I3289">
        <v>1407905940</v>
      </c>
      <c r="J3289">
        <v>1405923687</v>
      </c>
      <c r="K3289" t="b">
        <v>1</v>
      </c>
      <c r="L3289">
        <v>57</v>
      </c>
      <c r="M3289" t="b">
        <v>1</v>
      </c>
      <c r="N3289" t="s">
        <v>8269</v>
      </c>
      <c r="O3289" s="9">
        <f t="shared" si="208"/>
        <v>41841.26489583333</v>
      </c>
      <c r="P3289" t="str">
        <f t="shared" si="209"/>
        <v>theater</v>
      </c>
      <c r="Q3289" t="str">
        <f t="shared" si="210"/>
        <v>plays</v>
      </c>
      <c r="R3289">
        <f t="shared" si="211"/>
        <v>2014</v>
      </c>
    </row>
    <row r="3290" spans="1:18" ht="28.8" x14ac:dyDescent="0.55000000000000004">
      <c r="A3290">
        <v>3217</v>
      </c>
      <c r="B3290" s="3" t="s">
        <v>3217</v>
      </c>
      <c r="C3290" s="3" t="s">
        <v>7327</v>
      </c>
      <c r="D3290" s="6">
        <v>4500</v>
      </c>
      <c r="E3290" s="8">
        <v>5221</v>
      </c>
      <c r="F3290" t="s">
        <v>8218</v>
      </c>
      <c r="G3290" t="s">
        <v>8223</v>
      </c>
      <c r="H3290" t="s">
        <v>8245</v>
      </c>
      <c r="I3290">
        <v>1478264784</v>
      </c>
      <c r="J3290">
        <v>1475672784</v>
      </c>
      <c r="K3290" t="b">
        <v>1</v>
      </c>
      <c r="L3290">
        <v>104</v>
      </c>
      <c r="M3290" t="b">
        <v>1</v>
      </c>
      <c r="N3290" t="s">
        <v>8269</v>
      </c>
      <c r="O3290" s="9">
        <f t="shared" si="208"/>
        <v>42648.546111111107</v>
      </c>
      <c r="P3290" t="str">
        <f t="shared" si="209"/>
        <v>theater</v>
      </c>
      <c r="Q3290" t="str">
        <f t="shared" si="210"/>
        <v>plays</v>
      </c>
      <c r="R3290">
        <f t="shared" si="211"/>
        <v>2016</v>
      </c>
    </row>
    <row r="3291" spans="1:18" ht="43.2" x14ac:dyDescent="0.55000000000000004">
      <c r="A3291">
        <v>3276</v>
      </c>
      <c r="B3291" s="3" t="s">
        <v>3276</v>
      </c>
      <c r="C3291" s="3" t="s">
        <v>7386</v>
      </c>
      <c r="D3291" s="6">
        <v>4500</v>
      </c>
      <c r="E3291" s="8">
        <v>5258</v>
      </c>
      <c r="F3291" t="s">
        <v>8218</v>
      </c>
      <c r="G3291" t="s">
        <v>8228</v>
      </c>
      <c r="H3291" t="s">
        <v>8250</v>
      </c>
      <c r="I3291">
        <v>1459483140</v>
      </c>
      <c r="J3291">
        <v>1456526879</v>
      </c>
      <c r="K3291" t="b">
        <v>1</v>
      </c>
      <c r="L3291">
        <v>100</v>
      </c>
      <c r="M3291" t="b">
        <v>1</v>
      </c>
      <c r="N3291" t="s">
        <v>8269</v>
      </c>
      <c r="O3291" s="9">
        <f t="shared" si="208"/>
        <v>42426.949988425928</v>
      </c>
      <c r="P3291" t="str">
        <f t="shared" si="209"/>
        <v>theater</v>
      </c>
      <c r="Q3291" t="str">
        <f t="shared" si="210"/>
        <v>plays</v>
      </c>
      <c r="R3291">
        <f t="shared" si="211"/>
        <v>2016</v>
      </c>
    </row>
    <row r="3292" spans="1:18" ht="57.6" x14ac:dyDescent="0.55000000000000004">
      <c r="A3292">
        <v>3293</v>
      </c>
      <c r="B3292" s="3" t="s">
        <v>3293</v>
      </c>
      <c r="C3292" s="3" t="s">
        <v>7403</v>
      </c>
      <c r="D3292" s="6">
        <v>4500</v>
      </c>
      <c r="E3292" s="8">
        <v>7670</v>
      </c>
      <c r="F3292" t="s">
        <v>8218</v>
      </c>
      <c r="G3292" t="s">
        <v>8227</v>
      </c>
      <c r="H3292" t="s">
        <v>8249</v>
      </c>
      <c r="I3292">
        <v>1488622352</v>
      </c>
      <c r="J3292">
        <v>1486030352</v>
      </c>
      <c r="K3292" t="b">
        <v>0</v>
      </c>
      <c r="L3292">
        <v>91</v>
      </c>
      <c r="M3292" t="b">
        <v>1</v>
      </c>
      <c r="N3292" t="s">
        <v>8269</v>
      </c>
      <c r="O3292" s="9">
        <f t="shared" si="208"/>
        <v>42768.425370370373</v>
      </c>
      <c r="P3292" t="str">
        <f t="shared" si="209"/>
        <v>theater</v>
      </c>
      <c r="Q3292" t="str">
        <f t="shared" si="210"/>
        <v>plays</v>
      </c>
      <c r="R3292">
        <f t="shared" si="211"/>
        <v>2017</v>
      </c>
    </row>
    <row r="3293" spans="1:18" ht="43.2" x14ac:dyDescent="0.55000000000000004">
      <c r="A3293">
        <v>3344</v>
      </c>
      <c r="B3293" s="3" t="s">
        <v>3344</v>
      </c>
      <c r="C3293" s="3" t="s">
        <v>7454</v>
      </c>
      <c r="D3293" s="6">
        <v>4500</v>
      </c>
      <c r="E3293" s="8">
        <v>4565</v>
      </c>
      <c r="F3293" t="s">
        <v>8218</v>
      </c>
      <c r="G3293" t="s">
        <v>8223</v>
      </c>
      <c r="H3293" t="s">
        <v>8245</v>
      </c>
      <c r="I3293">
        <v>1409374093</v>
      </c>
      <c r="J3293">
        <v>1406782093</v>
      </c>
      <c r="K3293" t="b">
        <v>0</v>
      </c>
      <c r="L3293">
        <v>40</v>
      </c>
      <c r="M3293" t="b">
        <v>1</v>
      </c>
      <c r="N3293" t="s">
        <v>8269</v>
      </c>
      <c r="O3293" s="9">
        <f t="shared" si="208"/>
        <v>41851.200150462959</v>
      </c>
      <c r="P3293" t="str">
        <f t="shared" si="209"/>
        <v>theater</v>
      </c>
      <c r="Q3293" t="str">
        <f t="shared" si="210"/>
        <v>plays</v>
      </c>
      <c r="R3293">
        <f t="shared" si="211"/>
        <v>2014</v>
      </c>
    </row>
    <row r="3294" spans="1:18" ht="43.2" x14ac:dyDescent="0.55000000000000004">
      <c r="A3294">
        <v>3674</v>
      </c>
      <c r="B3294" s="3" t="s">
        <v>3671</v>
      </c>
      <c r="C3294" s="3" t="s">
        <v>7784</v>
      </c>
      <c r="D3294" s="6">
        <v>4500</v>
      </c>
      <c r="E3294" s="8">
        <v>4500</v>
      </c>
      <c r="F3294" t="s">
        <v>8218</v>
      </c>
      <c r="G3294" t="s">
        <v>8235</v>
      </c>
      <c r="H3294" t="s">
        <v>8248</v>
      </c>
      <c r="I3294">
        <v>1472936229</v>
      </c>
      <c r="J3294">
        <v>1467752229</v>
      </c>
      <c r="K3294" t="b">
        <v>0</v>
      </c>
      <c r="L3294">
        <v>31</v>
      </c>
      <c r="M3294" t="b">
        <v>1</v>
      </c>
      <c r="N3294" t="s">
        <v>8269</v>
      </c>
      <c r="O3294" s="9">
        <f t="shared" si="208"/>
        <v>42556.873020833329</v>
      </c>
      <c r="P3294" t="str">
        <f t="shared" si="209"/>
        <v>theater</v>
      </c>
      <c r="Q3294" t="str">
        <f t="shared" si="210"/>
        <v>plays</v>
      </c>
      <c r="R3294">
        <f t="shared" si="211"/>
        <v>2016</v>
      </c>
    </row>
    <row r="3295" spans="1:18" ht="28.8" x14ac:dyDescent="0.55000000000000004">
      <c r="A3295">
        <v>3723</v>
      </c>
      <c r="B3295" s="3" t="s">
        <v>3720</v>
      </c>
      <c r="C3295" s="3" t="s">
        <v>7833</v>
      </c>
      <c r="D3295" s="6">
        <v>4500</v>
      </c>
      <c r="E3295" s="8">
        <v>4592</v>
      </c>
      <c r="F3295" t="s">
        <v>8218</v>
      </c>
      <c r="G3295" t="s">
        <v>8224</v>
      </c>
      <c r="H3295" t="s">
        <v>8246</v>
      </c>
      <c r="I3295">
        <v>1417374262</v>
      </c>
      <c r="J3295">
        <v>1414778662</v>
      </c>
      <c r="K3295" t="b">
        <v>0</v>
      </c>
      <c r="L3295">
        <v>63</v>
      </c>
      <c r="M3295" t="b">
        <v>1</v>
      </c>
      <c r="N3295" t="s">
        <v>8269</v>
      </c>
      <c r="O3295" s="9">
        <f t="shared" si="208"/>
        <v>41943.753032407411</v>
      </c>
      <c r="P3295" t="str">
        <f t="shared" si="209"/>
        <v>theater</v>
      </c>
      <c r="Q3295" t="str">
        <f t="shared" si="210"/>
        <v>plays</v>
      </c>
      <c r="R3295">
        <f t="shared" si="211"/>
        <v>2014</v>
      </c>
    </row>
    <row r="3296" spans="1:18" ht="43.2" x14ac:dyDescent="0.55000000000000004">
      <c r="A3296">
        <v>4099</v>
      </c>
      <c r="B3296" s="3" t="s">
        <v>4095</v>
      </c>
      <c r="C3296" s="3" t="s">
        <v>8202</v>
      </c>
      <c r="D3296" s="6">
        <v>4500</v>
      </c>
      <c r="E3296" s="8">
        <v>50</v>
      </c>
      <c r="F3296" t="s">
        <v>8220</v>
      </c>
      <c r="G3296" t="s">
        <v>8223</v>
      </c>
      <c r="H3296" t="s">
        <v>8245</v>
      </c>
      <c r="I3296">
        <v>1472847873</v>
      </c>
      <c r="J3296">
        <v>1468959873</v>
      </c>
      <c r="K3296" t="b">
        <v>0</v>
      </c>
      <c r="L3296">
        <v>1</v>
      </c>
      <c r="M3296" t="b">
        <v>0</v>
      </c>
      <c r="N3296" t="s">
        <v>8269</v>
      </c>
      <c r="O3296" s="9">
        <f t="shared" si="208"/>
        <v>42570.850381944445</v>
      </c>
      <c r="P3296" t="str">
        <f t="shared" si="209"/>
        <v>theater</v>
      </c>
      <c r="Q3296" t="str">
        <f t="shared" si="210"/>
        <v>plays</v>
      </c>
      <c r="R3296">
        <f t="shared" si="211"/>
        <v>2016</v>
      </c>
    </row>
    <row r="3297" spans="1:18" ht="43.2" x14ac:dyDescent="0.55000000000000004">
      <c r="A3297">
        <v>3184</v>
      </c>
      <c r="B3297" s="3" t="s">
        <v>3184</v>
      </c>
      <c r="C3297" s="3" t="s">
        <v>7294</v>
      </c>
      <c r="D3297" s="6">
        <v>4300</v>
      </c>
      <c r="E3297" s="8">
        <v>4610</v>
      </c>
      <c r="F3297" t="s">
        <v>8218</v>
      </c>
      <c r="G3297" t="s">
        <v>8223</v>
      </c>
      <c r="H3297" t="s">
        <v>8245</v>
      </c>
      <c r="I3297">
        <v>1404258631</v>
      </c>
      <c r="J3297">
        <v>1401666631</v>
      </c>
      <c r="K3297" t="b">
        <v>1</v>
      </c>
      <c r="L3297">
        <v>46</v>
      </c>
      <c r="M3297" t="b">
        <v>1</v>
      </c>
      <c r="N3297" t="s">
        <v>8269</v>
      </c>
      <c r="O3297" s="9">
        <f t="shared" si="208"/>
        <v>41791.993414351848</v>
      </c>
      <c r="P3297" t="str">
        <f t="shared" si="209"/>
        <v>theater</v>
      </c>
      <c r="Q3297" t="str">
        <f t="shared" si="210"/>
        <v>plays</v>
      </c>
      <c r="R3297">
        <f t="shared" si="211"/>
        <v>2014</v>
      </c>
    </row>
    <row r="3298" spans="1:18" ht="43.2" x14ac:dyDescent="0.55000000000000004">
      <c r="A3298">
        <v>3724</v>
      </c>
      <c r="B3298" s="3" t="s">
        <v>3721</v>
      </c>
      <c r="C3298" s="3" t="s">
        <v>7834</v>
      </c>
      <c r="D3298" s="6">
        <v>4300</v>
      </c>
      <c r="E3298" s="8">
        <v>4409.55</v>
      </c>
      <c r="F3298" t="s">
        <v>8218</v>
      </c>
      <c r="G3298" t="s">
        <v>8224</v>
      </c>
      <c r="H3298" t="s">
        <v>8246</v>
      </c>
      <c r="I3298">
        <v>1462402800</v>
      </c>
      <c r="J3298">
        <v>1459856860</v>
      </c>
      <c r="K3298" t="b">
        <v>0</v>
      </c>
      <c r="L3298">
        <v>89</v>
      </c>
      <c r="M3298" t="b">
        <v>1</v>
      </c>
      <c r="N3298" t="s">
        <v>8269</v>
      </c>
      <c r="O3298" s="9">
        <f t="shared" si="208"/>
        <v>42465.491435185191</v>
      </c>
      <c r="P3298" t="str">
        <f t="shared" si="209"/>
        <v>theater</v>
      </c>
      <c r="Q3298" t="str">
        <f t="shared" si="210"/>
        <v>plays</v>
      </c>
      <c r="R3298">
        <f t="shared" si="211"/>
        <v>2016</v>
      </c>
    </row>
    <row r="3299" spans="1:18" ht="28.8" x14ac:dyDescent="0.55000000000000004">
      <c r="A3299">
        <v>3179</v>
      </c>
      <c r="B3299" s="3" t="s">
        <v>3179</v>
      </c>
      <c r="C3299" s="3" t="s">
        <v>7289</v>
      </c>
      <c r="D3299" s="6">
        <v>4200</v>
      </c>
      <c r="E3299" s="8">
        <v>4794.82</v>
      </c>
      <c r="F3299" t="s">
        <v>8218</v>
      </c>
      <c r="G3299" t="s">
        <v>8223</v>
      </c>
      <c r="H3299" t="s">
        <v>8245</v>
      </c>
      <c r="I3299">
        <v>1367859071</v>
      </c>
      <c r="J3299">
        <v>1365699071</v>
      </c>
      <c r="K3299" t="b">
        <v>1</v>
      </c>
      <c r="L3299">
        <v>62</v>
      </c>
      <c r="M3299" t="b">
        <v>1</v>
      </c>
      <c r="N3299" t="s">
        <v>8269</v>
      </c>
      <c r="O3299" s="9">
        <f t="shared" si="208"/>
        <v>41375.702210648145</v>
      </c>
      <c r="P3299" t="str">
        <f t="shared" si="209"/>
        <v>theater</v>
      </c>
      <c r="Q3299" t="str">
        <f t="shared" si="210"/>
        <v>plays</v>
      </c>
      <c r="R3299">
        <f t="shared" si="211"/>
        <v>2013</v>
      </c>
    </row>
    <row r="3300" spans="1:18" ht="28.8" x14ac:dyDescent="0.55000000000000004">
      <c r="A3300">
        <v>3131</v>
      </c>
      <c r="B3300" s="3" t="s">
        <v>3131</v>
      </c>
      <c r="C3300" s="3" t="s">
        <v>7241</v>
      </c>
      <c r="D3300" s="6">
        <v>4100</v>
      </c>
      <c r="E3300" s="8">
        <v>645</v>
      </c>
      <c r="F3300" t="s">
        <v>8221</v>
      </c>
      <c r="G3300" t="s">
        <v>8223</v>
      </c>
      <c r="H3300" t="s">
        <v>8245</v>
      </c>
      <c r="I3300">
        <v>1491656045</v>
      </c>
      <c r="J3300">
        <v>1489067645</v>
      </c>
      <c r="K3300" t="b">
        <v>0</v>
      </c>
      <c r="L3300">
        <v>12</v>
      </c>
      <c r="M3300" t="b">
        <v>0</v>
      </c>
      <c r="N3300" t="s">
        <v>8269</v>
      </c>
      <c r="O3300" s="9">
        <f t="shared" si="208"/>
        <v>42803.579224537039</v>
      </c>
      <c r="P3300" t="str">
        <f t="shared" si="209"/>
        <v>theater</v>
      </c>
      <c r="Q3300" t="str">
        <f t="shared" si="210"/>
        <v>plays</v>
      </c>
      <c r="R3300">
        <f t="shared" si="211"/>
        <v>2017</v>
      </c>
    </row>
    <row r="3301" spans="1:18" ht="43.2" x14ac:dyDescent="0.55000000000000004">
      <c r="A3301">
        <v>531</v>
      </c>
      <c r="B3301" s="3" t="s">
        <v>532</v>
      </c>
      <c r="C3301" s="3" t="s">
        <v>4641</v>
      </c>
      <c r="D3301" s="6">
        <v>4000</v>
      </c>
      <c r="E3301" s="8">
        <v>4000</v>
      </c>
      <c r="F3301" t="s">
        <v>8218</v>
      </c>
      <c r="G3301" t="s">
        <v>8223</v>
      </c>
      <c r="H3301" t="s">
        <v>8245</v>
      </c>
      <c r="I3301">
        <v>1481957940</v>
      </c>
      <c r="J3301">
        <v>1478050429</v>
      </c>
      <c r="K3301" t="b">
        <v>0</v>
      </c>
      <c r="L3301">
        <v>31</v>
      </c>
      <c r="M3301" t="b">
        <v>1</v>
      </c>
      <c r="N3301" t="s">
        <v>8269</v>
      </c>
      <c r="O3301" s="9">
        <f t="shared" si="208"/>
        <v>42676.065150462964</v>
      </c>
      <c r="P3301" t="str">
        <f t="shared" si="209"/>
        <v>theater</v>
      </c>
      <c r="Q3301" t="str">
        <f t="shared" si="210"/>
        <v>plays</v>
      </c>
      <c r="R3301">
        <f t="shared" si="211"/>
        <v>2016</v>
      </c>
    </row>
    <row r="3302" spans="1:18" ht="43.2" x14ac:dyDescent="0.55000000000000004">
      <c r="A3302">
        <v>1288</v>
      </c>
      <c r="B3302" s="3" t="s">
        <v>1289</v>
      </c>
      <c r="C3302" s="3" t="s">
        <v>5398</v>
      </c>
      <c r="D3302" s="6">
        <v>4000</v>
      </c>
      <c r="E3302" s="8">
        <v>4018</v>
      </c>
      <c r="F3302" t="s">
        <v>8218</v>
      </c>
      <c r="G3302" t="s">
        <v>8223</v>
      </c>
      <c r="H3302" t="s">
        <v>8245</v>
      </c>
      <c r="I3302">
        <v>1470801600</v>
      </c>
      <c r="J3302">
        <v>1468122163</v>
      </c>
      <c r="K3302" t="b">
        <v>0</v>
      </c>
      <c r="L3302">
        <v>61</v>
      </c>
      <c r="M3302" t="b">
        <v>1</v>
      </c>
      <c r="N3302" t="s">
        <v>8269</v>
      </c>
      <c r="O3302" s="9">
        <f t="shared" si="208"/>
        <v>42561.154664351852</v>
      </c>
      <c r="P3302" t="str">
        <f t="shared" si="209"/>
        <v>theater</v>
      </c>
      <c r="Q3302" t="str">
        <f t="shared" si="210"/>
        <v>plays</v>
      </c>
      <c r="R3302">
        <f t="shared" si="211"/>
        <v>2016</v>
      </c>
    </row>
    <row r="3303" spans="1:18" ht="43.2" x14ac:dyDescent="0.55000000000000004">
      <c r="A3303">
        <v>2860</v>
      </c>
      <c r="B3303" s="3" t="s">
        <v>2860</v>
      </c>
      <c r="C3303" s="3" t="s">
        <v>6970</v>
      </c>
      <c r="D3303" s="6">
        <v>4000</v>
      </c>
      <c r="E3303" s="8">
        <v>266</v>
      </c>
      <c r="F3303" t="s">
        <v>8220</v>
      </c>
      <c r="G3303" t="s">
        <v>8223</v>
      </c>
      <c r="H3303" t="s">
        <v>8245</v>
      </c>
      <c r="I3303">
        <v>1466363576</v>
      </c>
      <c r="J3303">
        <v>1461179576</v>
      </c>
      <c r="K3303" t="b">
        <v>0</v>
      </c>
      <c r="L3303">
        <v>9</v>
      </c>
      <c r="M3303" t="b">
        <v>0</v>
      </c>
      <c r="N3303" t="s">
        <v>8269</v>
      </c>
      <c r="O3303" s="9">
        <f t="shared" si="208"/>
        <v>42480.800648148142</v>
      </c>
      <c r="P3303" t="str">
        <f t="shared" si="209"/>
        <v>theater</v>
      </c>
      <c r="Q3303" t="str">
        <f t="shared" si="210"/>
        <v>plays</v>
      </c>
      <c r="R3303">
        <f t="shared" si="211"/>
        <v>2016</v>
      </c>
    </row>
    <row r="3304" spans="1:18" ht="28.8" x14ac:dyDescent="0.55000000000000004">
      <c r="A3304">
        <v>3157</v>
      </c>
      <c r="B3304" s="3" t="s">
        <v>3157</v>
      </c>
      <c r="C3304" s="3" t="s">
        <v>7267</v>
      </c>
      <c r="D3304" s="6">
        <v>4000</v>
      </c>
      <c r="E3304" s="8">
        <v>4040</v>
      </c>
      <c r="F3304" t="s">
        <v>8218</v>
      </c>
      <c r="G3304" t="s">
        <v>8223</v>
      </c>
      <c r="H3304" t="s">
        <v>8245</v>
      </c>
      <c r="I3304">
        <v>1405746000</v>
      </c>
      <c r="J3304">
        <v>1404932105</v>
      </c>
      <c r="K3304" t="b">
        <v>1</v>
      </c>
      <c r="L3304">
        <v>41</v>
      </c>
      <c r="M3304" t="b">
        <v>1</v>
      </c>
      <c r="N3304" t="s">
        <v>8269</v>
      </c>
      <c r="O3304" s="9">
        <f t="shared" si="208"/>
        <v>41829.788252314815</v>
      </c>
      <c r="P3304" t="str">
        <f t="shared" si="209"/>
        <v>theater</v>
      </c>
      <c r="Q3304" t="str">
        <f t="shared" si="210"/>
        <v>plays</v>
      </c>
      <c r="R3304">
        <f t="shared" si="211"/>
        <v>2014</v>
      </c>
    </row>
    <row r="3305" spans="1:18" ht="43.2" x14ac:dyDescent="0.55000000000000004">
      <c r="A3305">
        <v>3162</v>
      </c>
      <c r="B3305" s="3" t="s">
        <v>3162</v>
      </c>
      <c r="C3305" s="3" t="s">
        <v>7272</v>
      </c>
      <c r="D3305" s="6">
        <v>4000</v>
      </c>
      <c r="E3305" s="8">
        <v>5086</v>
      </c>
      <c r="F3305" t="s">
        <v>8218</v>
      </c>
      <c r="G3305" t="s">
        <v>8223</v>
      </c>
      <c r="H3305" t="s">
        <v>8245</v>
      </c>
      <c r="I3305">
        <v>1404698400</v>
      </c>
      <c r="J3305">
        <v>1402331262</v>
      </c>
      <c r="K3305" t="b">
        <v>1</v>
      </c>
      <c r="L3305">
        <v>63</v>
      </c>
      <c r="M3305" t="b">
        <v>1</v>
      </c>
      <c r="N3305" t="s">
        <v>8269</v>
      </c>
      <c r="O3305" s="9">
        <f t="shared" si="208"/>
        <v>41799.685902777775</v>
      </c>
      <c r="P3305" t="str">
        <f t="shared" si="209"/>
        <v>theater</v>
      </c>
      <c r="Q3305" t="str">
        <f t="shared" si="210"/>
        <v>plays</v>
      </c>
      <c r="R3305">
        <f t="shared" si="211"/>
        <v>2014</v>
      </c>
    </row>
    <row r="3306" spans="1:18" ht="28.8" x14ac:dyDescent="0.55000000000000004">
      <c r="A3306">
        <v>3212</v>
      </c>
      <c r="B3306" s="3" t="s">
        <v>3212</v>
      </c>
      <c r="C3306" s="3" t="s">
        <v>7322</v>
      </c>
      <c r="D3306" s="6">
        <v>4000</v>
      </c>
      <c r="E3306" s="8">
        <v>5050</v>
      </c>
      <c r="F3306" t="s">
        <v>8218</v>
      </c>
      <c r="G3306" t="s">
        <v>8223</v>
      </c>
      <c r="H3306" t="s">
        <v>8245</v>
      </c>
      <c r="I3306">
        <v>1407524751</v>
      </c>
      <c r="J3306">
        <v>1404932751</v>
      </c>
      <c r="K3306" t="b">
        <v>1</v>
      </c>
      <c r="L3306">
        <v>94</v>
      </c>
      <c r="M3306" t="b">
        <v>1</v>
      </c>
      <c r="N3306" t="s">
        <v>8269</v>
      </c>
      <c r="O3306" s="9">
        <f t="shared" si="208"/>
        <v>41829.795729166668</v>
      </c>
      <c r="P3306" t="str">
        <f t="shared" si="209"/>
        <v>theater</v>
      </c>
      <c r="Q3306" t="str">
        <f t="shared" si="210"/>
        <v>plays</v>
      </c>
      <c r="R3306">
        <f t="shared" si="211"/>
        <v>2014</v>
      </c>
    </row>
    <row r="3307" spans="1:18" ht="57.6" x14ac:dyDescent="0.55000000000000004">
      <c r="A3307">
        <v>3221</v>
      </c>
      <c r="B3307" s="3" t="s">
        <v>3221</v>
      </c>
      <c r="C3307" s="3" t="s">
        <v>7331</v>
      </c>
      <c r="D3307" s="6">
        <v>4000</v>
      </c>
      <c r="E3307" s="8">
        <v>4137</v>
      </c>
      <c r="F3307" t="s">
        <v>8218</v>
      </c>
      <c r="G3307" t="s">
        <v>8224</v>
      </c>
      <c r="H3307" t="s">
        <v>8246</v>
      </c>
      <c r="I3307">
        <v>1436114603</v>
      </c>
      <c r="J3307">
        <v>1433090603</v>
      </c>
      <c r="K3307" t="b">
        <v>1</v>
      </c>
      <c r="L3307">
        <v>113</v>
      </c>
      <c r="M3307" t="b">
        <v>1</v>
      </c>
      <c r="N3307" t="s">
        <v>8269</v>
      </c>
      <c r="O3307" s="9">
        <f t="shared" si="208"/>
        <v>42155.696793981479</v>
      </c>
      <c r="P3307" t="str">
        <f t="shared" si="209"/>
        <v>theater</v>
      </c>
      <c r="Q3307" t="str">
        <f t="shared" si="210"/>
        <v>plays</v>
      </c>
      <c r="R3307">
        <f t="shared" si="211"/>
        <v>2015</v>
      </c>
    </row>
    <row r="3308" spans="1:18" ht="43.2" x14ac:dyDescent="0.55000000000000004">
      <c r="A3308">
        <v>3234</v>
      </c>
      <c r="B3308" s="3" t="s">
        <v>3234</v>
      </c>
      <c r="C3308" s="3" t="s">
        <v>7344</v>
      </c>
      <c r="D3308" s="6">
        <v>4000</v>
      </c>
      <c r="E3308" s="8">
        <v>4015.71</v>
      </c>
      <c r="F3308" t="s">
        <v>8218</v>
      </c>
      <c r="G3308" t="s">
        <v>8224</v>
      </c>
      <c r="H3308" t="s">
        <v>8246</v>
      </c>
      <c r="I3308">
        <v>1485991860</v>
      </c>
      <c r="J3308">
        <v>1483124208</v>
      </c>
      <c r="K3308" t="b">
        <v>0</v>
      </c>
      <c r="L3308">
        <v>115</v>
      </c>
      <c r="M3308" t="b">
        <v>1</v>
      </c>
      <c r="N3308" t="s">
        <v>8269</v>
      </c>
      <c r="O3308" s="9">
        <f t="shared" si="208"/>
        <v>42734.789444444439</v>
      </c>
      <c r="P3308" t="str">
        <f t="shared" si="209"/>
        <v>theater</v>
      </c>
      <c r="Q3308" t="str">
        <f t="shared" si="210"/>
        <v>plays</v>
      </c>
      <c r="R3308">
        <f t="shared" si="211"/>
        <v>2016</v>
      </c>
    </row>
    <row r="3309" spans="1:18" ht="43.2" x14ac:dyDescent="0.55000000000000004">
      <c r="A3309">
        <v>3273</v>
      </c>
      <c r="B3309" s="3" t="s">
        <v>3273</v>
      </c>
      <c r="C3309" s="3" t="s">
        <v>7383</v>
      </c>
      <c r="D3309" s="6">
        <v>4000</v>
      </c>
      <c r="E3309" s="8">
        <v>4296</v>
      </c>
      <c r="F3309" t="s">
        <v>8218</v>
      </c>
      <c r="G3309" t="s">
        <v>8223</v>
      </c>
      <c r="H3309" t="s">
        <v>8245</v>
      </c>
      <c r="I3309">
        <v>1473879600</v>
      </c>
      <c r="J3309">
        <v>1472498042</v>
      </c>
      <c r="K3309" t="b">
        <v>1</v>
      </c>
      <c r="L3309">
        <v>21</v>
      </c>
      <c r="M3309" t="b">
        <v>1</v>
      </c>
      <c r="N3309" t="s">
        <v>8269</v>
      </c>
      <c r="O3309" s="9">
        <f t="shared" si="208"/>
        <v>42611.801412037035</v>
      </c>
      <c r="P3309" t="str">
        <f t="shared" si="209"/>
        <v>theater</v>
      </c>
      <c r="Q3309" t="str">
        <f t="shared" si="210"/>
        <v>plays</v>
      </c>
      <c r="R3309">
        <f t="shared" si="211"/>
        <v>2016</v>
      </c>
    </row>
    <row r="3310" spans="1:18" ht="43.2" x14ac:dyDescent="0.55000000000000004">
      <c r="A3310">
        <v>3305</v>
      </c>
      <c r="B3310" s="3" t="s">
        <v>3305</v>
      </c>
      <c r="C3310" s="3" t="s">
        <v>7415</v>
      </c>
      <c r="D3310" s="6">
        <v>4000</v>
      </c>
      <c r="E3310" s="8">
        <v>4081</v>
      </c>
      <c r="F3310" t="s">
        <v>8218</v>
      </c>
      <c r="G3310" t="s">
        <v>8223</v>
      </c>
      <c r="H3310" t="s">
        <v>8245</v>
      </c>
      <c r="I3310">
        <v>1438374748</v>
      </c>
      <c r="J3310">
        <v>1435782748</v>
      </c>
      <c r="K3310" t="b">
        <v>0</v>
      </c>
      <c r="L3310">
        <v>20</v>
      </c>
      <c r="M3310" t="b">
        <v>1</v>
      </c>
      <c r="N3310" t="s">
        <v>8269</v>
      </c>
      <c r="O3310" s="9">
        <f t="shared" si="208"/>
        <v>42186.855879629627</v>
      </c>
      <c r="P3310" t="str">
        <f t="shared" si="209"/>
        <v>theater</v>
      </c>
      <c r="Q3310" t="str">
        <f t="shared" si="210"/>
        <v>plays</v>
      </c>
      <c r="R3310">
        <f t="shared" si="211"/>
        <v>2015</v>
      </c>
    </row>
    <row r="3311" spans="1:18" ht="43.2" x14ac:dyDescent="0.55000000000000004">
      <c r="A3311">
        <v>3315</v>
      </c>
      <c r="B3311" s="3" t="s">
        <v>3315</v>
      </c>
      <c r="C3311" s="3" t="s">
        <v>7425</v>
      </c>
      <c r="D3311" s="6">
        <v>4000</v>
      </c>
      <c r="E3311" s="8">
        <v>4400</v>
      </c>
      <c r="F3311" t="s">
        <v>8218</v>
      </c>
      <c r="G3311" t="s">
        <v>8224</v>
      </c>
      <c r="H3311" t="s">
        <v>8246</v>
      </c>
      <c r="I3311">
        <v>1462519041</v>
      </c>
      <c r="J3311">
        <v>1459927041</v>
      </c>
      <c r="K3311" t="b">
        <v>0</v>
      </c>
      <c r="L3311">
        <v>89</v>
      </c>
      <c r="M3311" t="b">
        <v>1</v>
      </c>
      <c r="N3311" t="s">
        <v>8269</v>
      </c>
      <c r="O3311" s="9">
        <f t="shared" si="208"/>
        <v>42466.303715277783</v>
      </c>
      <c r="P3311" t="str">
        <f t="shared" si="209"/>
        <v>theater</v>
      </c>
      <c r="Q3311" t="str">
        <f t="shared" si="210"/>
        <v>plays</v>
      </c>
      <c r="R3311">
        <f t="shared" si="211"/>
        <v>2016</v>
      </c>
    </row>
    <row r="3312" spans="1:18" ht="28.8" x14ac:dyDescent="0.55000000000000004">
      <c r="A3312">
        <v>3359</v>
      </c>
      <c r="B3312" s="3" t="s">
        <v>3358</v>
      </c>
      <c r="C3312" s="3" t="s">
        <v>7469</v>
      </c>
      <c r="D3312" s="6">
        <v>4000</v>
      </c>
      <c r="E3312" s="8">
        <v>4250</v>
      </c>
      <c r="F3312" t="s">
        <v>8218</v>
      </c>
      <c r="G3312" t="s">
        <v>8223</v>
      </c>
      <c r="H3312" t="s">
        <v>8245</v>
      </c>
      <c r="I3312">
        <v>1487985734</v>
      </c>
      <c r="J3312">
        <v>1484097734</v>
      </c>
      <c r="K3312" t="b">
        <v>0</v>
      </c>
      <c r="L3312">
        <v>23</v>
      </c>
      <c r="M3312" t="b">
        <v>1</v>
      </c>
      <c r="N3312" t="s">
        <v>8269</v>
      </c>
      <c r="O3312" s="9">
        <f t="shared" si="208"/>
        <v>42746.057106481487</v>
      </c>
      <c r="P3312" t="str">
        <f t="shared" si="209"/>
        <v>theater</v>
      </c>
      <c r="Q3312" t="str">
        <f t="shared" si="210"/>
        <v>plays</v>
      </c>
      <c r="R3312">
        <f t="shared" si="211"/>
        <v>2017</v>
      </c>
    </row>
    <row r="3313" spans="1:18" ht="43.2" x14ac:dyDescent="0.55000000000000004">
      <c r="A3313">
        <v>3381</v>
      </c>
      <c r="B3313" s="3" t="s">
        <v>3380</v>
      </c>
      <c r="C3313" s="3" t="s">
        <v>7491</v>
      </c>
      <c r="D3313" s="6">
        <v>4000</v>
      </c>
      <c r="E3313" s="8">
        <v>4090</v>
      </c>
      <c r="F3313" t="s">
        <v>8218</v>
      </c>
      <c r="G3313" t="s">
        <v>8223</v>
      </c>
      <c r="H3313" t="s">
        <v>8245</v>
      </c>
      <c r="I3313">
        <v>1426044383</v>
      </c>
      <c r="J3313">
        <v>1423455983</v>
      </c>
      <c r="K3313" t="b">
        <v>0</v>
      </c>
      <c r="L3313">
        <v>48</v>
      </c>
      <c r="M3313" t="b">
        <v>1</v>
      </c>
      <c r="N3313" t="s">
        <v>8269</v>
      </c>
      <c r="O3313" s="9">
        <f t="shared" si="208"/>
        <v>42044.184988425928</v>
      </c>
      <c r="P3313" t="str">
        <f t="shared" si="209"/>
        <v>theater</v>
      </c>
      <c r="Q3313" t="str">
        <f t="shared" si="210"/>
        <v>plays</v>
      </c>
      <c r="R3313">
        <f t="shared" si="211"/>
        <v>2015</v>
      </c>
    </row>
    <row r="3314" spans="1:18" ht="43.2" x14ac:dyDescent="0.55000000000000004">
      <c r="A3314">
        <v>3398</v>
      </c>
      <c r="B3314" s="3" t="s">
        <v>3397</v>
      </c>
      <c r="C3314" s="3" t="s">
        <v>7508</v>
      </c>
      <c r="D3314" s="6">
        <v>4000</v>
      </c>
      <c r="E3314" s="8">
        <v>4443</v>
      </c>
      <c r="F3314" t="s">
        <v>8218</v>
      </c>
      <c r="G3314" t="s">
        <v>8223</v>
      </c>
      <c r="H3314" t="s">
        <v>8245</v>
      </c>
      <c r="I3314">
        <v>1416589200</v>
      </c>
      <c r="J3314">
        <v>1414605776</v>
      </c>
      <c r="K3314" t="b">
        <v>0</v>
      </c>
      <c r="L3314">
        <v>65</v>
      </c>
      <c r="M3314" t="b">
        <v>1</v>
      </c>
      <c r="N3314" t="s">
        <v>8269</v>
      </c>
      <c r="O3314" s="9">
        <f t="shared" si="208"/>
        <v>41941.75203703704</v>
      </c>
      <c r="P3314" t="str">
        <f t="shared" si="209"/>
        <v>theater</v>
      </c>
      <c r="Q3314" t="str">
        <f t="shared" si="210"/>
        <v>plays</v>
      </c>
      <c r="R3314">
        <f t="shared" si="211"/>
        <v>2014</v>
      </c>
    </row>
    <row r="3315" spans="1:18" ht="57.6" x14ac:dyDescent="0.55000000000000004">
      <c r="A3315">
        <v>3416</v>
      </c>
      <c r="B3315" s="3" t="s">
        <v>3415</v>
      </c>
      <c r="C3315" s="3" t="s">
        <v>7526</v>
      </c>
      <c r="D3315" s="6">
        <v>4000</v>
      </c>
      <c r="E3315" s="8">
        <v>4784</v>
      </c>
      <c r="F3315" t="s">
        <v>8218</v>
      </c>
      <c r="G3315" t="s">
        <v>8224</v>
      </c>
      <c r="H3315" t="s">
        <v>8246</v>
      </c>
      <c r="I3315">
        <v>1429813800</v>
      </c>
      <c r="J3315">
        <v>1427363645</v>
      </c>
      <c r="K3315" t="b">
        <v>0</v>
      </c>
      <c r="L3315">
        <v>30</v>
      </c>
      <c r="M3315" t="b">
        <v>1</v>
      </c>
      <c r="N3315" t="s">
        <v>8269</v>
      </c>
      <c r="O3315" s="9">
        <f t="shared" si="208"/>
        <v>42089.412557870368</v>
      </c>
      <c r="P3315" t="str">
        <f t="shared" si="209"/>
        <v>theater</v>
      </c>
      <c r="Q3315" t="str">
        <f t="shared" si="210"/>
        <v>plays</v>
      </c>
      <c r="R3315">
        <f t="shared" si="211"/>
        <v>2015</v>
      </c>
    </row>
    <row r="3316" spans="1:18" ht="43.2" x14ac:dyDescent="0.55000000000000004">
      <c r="A3316">
        <v>3418</v>
      </c>
      <c r="B3316" s="3" t="s">
        <v>3417</v>
      </c>
      <c r="C3316" s="3" t="s">
        <v>7528</v>
      </c>
      <c r="D3316" s="6">
        <v>4000</v>
      </c>
      <c r="E3316" s="8">
        <v>4035</v>
      </c>
      <c r="F3316" t="s">
        <v>8218</v>
      </c>
      <c r="G3316" t="s">
        <v>8223</v>
      </c>
      <c r="H3316" t="s">
        <v>8245</v>
      </c>
      <c r="I3316">
        <v>1400875307</v>
      </c>
      <c r="J3316">
        <v>1398283307</v>
      </c>
      <c r="K3316" t="b">
        <v>0</v>
      </c>
      <c r="L3316">
        <v>56</v>
      </c>
      <c r="M3316" t="b">
        <v>1</v>
      </c>
      <c r="N3316" t="s">
        <v>8269</v>
      </c>
      <c r="O3316" s="9">
        <f t="shared" si="208"/>
        <v>41752.83457175926</v>
      </c>
      <c r="P3316" t="str">
        <f t="shared" si="209"/>
        <v>theater</v>
      </c>
      <c r="Q3316" t="str">
        <f t="shared" si="210"/>
        <v>plays</v>
      </c>
      <c r="R3316">
        <f t="shared" si="211"/>
        <v>2014</v>
      </c>
    </row>
    <row r="3317" spans="1:18" ht="43.2" x14ac:dyDescent="0.55000000000000004">
      <c r="A3317">
        <v>3502</v>
      </c>
      <c r="B3317" s="3" t="s">
        <v>3501</v>
      </c>
      <c r="C3317" s="3" t="s">
        <v>7612</v>
      </c>
      <c r="D3317" s="6">
        <v>4000</v>
      </c>
      <c r="E3317" s="8">
        <v>4216</v>
      </c>
      <c r="F3317" t="s">
        <v>8218</v>
      </c>
      <c r="G3317" t="s">
        <v>8223</v>
      </c>
      <c r="H3317" t="s">
        <v>8245</v>
      </c>
      <c r="I3317">
        <v>1458100740</v>
      </c>
      <c r="J3317">
        <v>1456862924</v>
      </c>
      <c r="K3317" t="b">
        <v>0</v>
      </c>
      <c r="L3317">
        <v>31</v>
      </c>
      <c r="M3317" t="b">
        <v>1</v>
      </c>
      <c r="N3317" t="s">
        <v>8269</v>
      </c>
      <c r="O3317" s="9">
        <f t="shared" si="208"/>
        <v>42430.839398148149</v>
      </c>
      <c r="P3317" t="str">
        <f t="shared" si="209"/>
        <v>theater</v>
      </c>
      <c r="Q3317" t="str">
        <f t="shared" si="210"/>
        <v>plays</v>
      </c>
      <c r="R3317">
        <f t="shared" si="211"/>
        <v>2016</v>
      </c>
    </row>
    <row r="3318" spans="1:18" ht="43.2" x14ac:dyDescent="0.55000000000000004">
      <c r="A3318">
        <v>3517</v>
      </c>
      <c r="B3318" s="3" t="s">
        <v>3516</v>
      </c>
      <c r="C3318" s="3" t="s">
        <v>7627</v>
      </c>
      <c r="D3318" s="6">
        <v>4000</v>
      </c>
      <c r="E3318" s="8">
        <v>4000</v>
      </c>
      <c r="F3318" t="s">
        <v>8218</v>
      </c>
      <c r="G3318" t="s">
        <v>8224</v>
      </c>
      <c r="H3318" t="s">
        <v>8246</v>
      </c>
      <c r="I3318">
        <v>1404471600</v>
      </c>
      <c r="J3318">
        <v>1401910634</v>
      </c>
      <c r="K3318" t="b">
        <v>0</v>
      </c>
      <c r="L3318">
        <v>13</v>
      </c>
      <c r="M3318" t="b">
        <v>1</v>
      </c>
      <c r="N3318" t="s">
        <v>8269</v>
      </c>
      <c r="O3318" s="9">
        <f t="shared" si="208"/>
        <v>41794.817523148151</v>
      </c>
      <c r="P3318" t="str">
        <f t="shared" si="209"/>
        <v>theater</v>
      </c>
      <c r="Q3318" t="str">
        <f t="shared" si="210"/>
        <v>plays</v>
      </c>
      <c r="R3318">
        <f t="shared" si="211"/>
        <v>2014</v>
      </c>
    </row>
    <row r="3319" spans="1:18" ht="43.2" x14ac:dyDescent="0.55000000000000004">
      <c r="A3319">
        <v>3523</v>
      </c>
      <c r="B3319" s="3" t="s">
        <v>3522</v>
      </c>
      <c r="C3319" s="3" t="s">
        <v>7633</v>
      </c>
      <c r="D3319" s="6">
        <v>4000</v>
      </c>
      <c r="E3319" s="8">
        <v>4546</v>
      </c>
      <c r="F3319" t="s">
        <v>8218</v>
      </c>
      <c r="G3319" t="s">
        <v>8224</v>
      </c>
      <c r="H3319" t="s">
        <v>8246</v>
      </c>
      <c r="I3319">
        <v>1474844400</v>
      </c>
      <c r="J3319">
        <v>1469871148</v>
      </c>
      <c r="K3319" t="b">
        <v>0</v>
      </c>
      <c r="L3319">
        <v>80</v>
      </c>
      <c r="M3319" t="b">
        <v>1</v>
      </c>
      <c r="N3319" t="s">
        <v>8269</v>
      </c>
      <c r="O3319" s="9">
        <f t="shared" si="208"/>
        <v>42581.397546296299</v>
      </c>
      <c r="P3319" t="str">
        <f t="shared" si="209"/>
        <v>theater</v>
      </c>
      <c r="Q3319" t="str">
        <f t="shared" si="210"/>
        <v>plays</v>
      </c>
      <c r="R3319">
        <f t="shared" si="211"/>
        <v>2016</v>
      </c>
    </row>
    <row r="3320" spans="1:18" ht="43.2" x14ac:dyDescent="0.55000000000000004">
      <c r="A3320">
        <v>3589</v>
      </c>
      <c r="B3320" s="3" t="s">
        <v>3588</v>
      </c>
      <c r="C3320" s="3" t="s">
        <v>7699</v>
      </c>
      <c r="D3320" s="6">
        <v>4000</v>
      </c>
      <c r="E3320" s="8">
        <v>5100</v>
      </c>
      <c r="F3320" t="s">
        <v>8218</v>
      </c>
      <c r="G3320" t="s">
        <v>8223</v>
      </c>
      <c r="H3320" t="s">
        <v>8245</v>
      </c>
      <c r="I3320">
        <v>1432654347</v>
      </c>
      <c r="J3320">
        <v>1430494347</v>
      </c>
      <c r="K3320" t="b">
        <v>0</v>
      </c>
      <c r="L3320">
        <v>62</v>
      </c>
      <c r="M3320" t="b">
        <v>1</v>
      </c>
      <c r="N3320" t="s">
        <v>8269</v>
      </c>
      <c r="O3320" s="9">
        <f t="shared" si="208"/>
        <v>42125.647534722222</v>
      </c>
      <c r="P3320" t="str">
        <f t="shared" si="209"/>
        <v>theater</v>
      </c>
      <c r="Q3320" t="str">
        <f t="shared" si="210"/>
        <v>plays</v>
      </c>
      <c r="R3320">
        <f t="shared" si="211"/>
        <v>2015</v>
      </c>
    </row>
    <row r="3321" spans="1:18" ht="57.6" x14ac:dyDescent="0.55000000000000004">
      <c r="A3321">
        <v>3602</v>
      </c>
      <c r="B3321" s="3" t="s">
        <v>3601</v>
      </c>
      <c r="C3321" s="3" t="s">
        <v>7712</v>
      </c>
      <c r="D3321" s="6">
        <v>4000</v>
      </c>
      <c r="E3321" s="8">
        <v>4002</v>
      </c>
      <c r="F3321" t="s">
        <v>8218</v>
      </c>
      <c r="G3321" t="s">
        <v>8223</v>
      </c>
      <c r="H3321" t="s">
        <v>8245</v>
      </c>
      <c r="I3321">
        <v>1463520479</v>
      </c>
      <c r="J3321">
        <v>1458336479</v>
      </c>
      <c r="K3321" t="b">
        <v>0</v>
      </c>
      <c r="L3321">
        <v>49</v>
      </c>
      <c r="M3321" t="b">
        <v>1</v>
      </c>
      <c r="N3321" t="s">
        <v>8269</v>
      </c>
      <c r="O3321" s="9">
        <f t="shared" si="208"/>
        <v>42447.894432870366</v>
      </c>
      <c r="P3321" t="str">
        <f t="shared" si="209"/>
        <v>theater</v>
      </c>
      <c r="Q3321" t="str">
        <f t="shared" si="210"/>
        <v>plays</v>
      </c>
      <c r="R3321">
        <f t="shared" si="211"/>
        <v>2016</v>
      </c>
    </row>
    <row r="3322" spans="1:18" ht="43.2" x14ac:dyDescent="0.55000000000000004">
      <c r="A3322">
        <v>3626</v>
      </c>
      <c r="B3322" s="3" t="s">
        <v>3624</v>
      </c>
      <c r="C3322" s="3" t="s">
        <v>7736</v>
      </c>
      <c r="D3322" s="6">
        <v>4000</v>
      </c>
      <c r="E3322" s="8">
        <v>4073</v>
      </c>
      <c r="F3322" t="s">
        <v>8218</v>
      </c>
      <c r="G3322" t="s">
        <v>8224</v>
      </c>
      <c r="H3322" t="s">
        <v>8246</v>
      </c>
      <c r="I3322">
        <v>1408204857</v>
      </c>
      <c r="J3322">
        <v>1406390457</v>
      </c>
      <c r="K3322" t="b">
        <v>0</v>
      </c>
      <c r="L3322">
        <v>48</v>
      </c>
      <c r="M3322" t="b">
        <v>1</v>
      </c>
      <c r="N3322" t="s">
        <v>8269</v>
      </c>
      <c r="O3322" s="9">
        <f t="shared" si="208"/>
        <v>41846.667326388888</v>
      </c>
      <c r="P3322" t="str">
        <f t="shared" si="209"/>
        <v>theater</v>
      </c>
      <c r="Q3322" t="str">
        <f t="shared" si="210"/>
        <v>plays</v>
      </c>
      <c r="R3322">
        <f t="shared" si="211"/>
        <v>2014</v>
      </c>
    </row>
    <row r="3323" spans="1:18" ht="43.2" x14ac:dyDescent="0.55000000000000004">
      <c r="A3323">
        <v>3673</v>
      </c>
      <c r="B3323" s="3" t="s">
        <v>3670</v>
      </c>
      <c r="C3323" s="3" t="s">
        <v>7783</v>
      </c>
      <c r="D3323" s="6">
        <v>4000</v>
      </c>
      <c r="E3323" s="8">
        <v>4545</v>
      </c>
      <c r="F3323" t="s">
        <v>8218</v>
      </c>
      <c r="G3323" t="s">
        <v>8224</v>
      </c>
      <c r="H3323" t="s">
        <v>8246</v>
      </c>
      <c r="I3323">
        <v>1415191920</v>
      </c>
      <c r="J3323">
        <v>1412233497</v>
      </c>
      <c r="K3323" t="b">
        <v>0</v>
      </c>
      <c r="L3323">
        <v>114</v>
      </c>
      <c r="M3323" t="b">
        <v>1</v>
      </c>
      <c r="N3323" t="s">
        <v>8269</v>
      </c>
      <c r="O3323" s="9">
        <f t="shared" si="208"/>
        <v>41914.295104166667</v>
      </c>
      <c r="P3323" t="str">
        <f t="shared" si="209"/>
        <v>theater</v>
      </c>
      <c r="Q3323" t="str">
        <f t="shared" si="210"/>
        <v>plays</v>
      </c>
      <c r="R3323">
        <f t="shared" si="211"/>
        <v>2014</v>
      </c>
    </row>
    <row r="3324" spans="1:18" ht="57.6" x14ac:dyDescent="0.55000000000000004">
      <c r="A3324">
        <v>3695</v>
      </c>
      <c r="B3324" s="3" t="s">
        <v>3692</v>
      </c>
      <c r="C3324" s="3" t="s">
        <v>7805</v>
      </c>
      <c r="D3324" s="6">
        <v>4000</v>
      </c>
      <c r="E3324" s="8">
        <v>4005</v>
      </c>
      <c r="F3324" t="s">
        <v>8218</v>
      </c>
      <c r="G3324" t="s">
        <v>8223</v>
      </c>
      <c r="H3324" t="s">
        <v>8245</v>
      </c>
      <c r="I3324">
        <v>1421009610</v>
      </c>
      <c r="J3324">
        <v>1419281610</v>
      </c>
      <c r="K3324" t="b">
        <v>0</v>
      </c>
      <c r="L3324">
        <v>33</v>
      </c>
      <c r="M3324" t="b">
        <v>1</v>
      </c>
      <c r="N3324" t="s">
        <v>8269</v>
      </c>
      <c r="O3324" s="9">
        <f t="shared" si="208"/>
        <v>41995.870486111111</v>
      </c>
      <c r="P3324" t="str">
        <f t="shared" si="209"/>
        <v>theater</v>
      </c>
      <c r="Q3324" t="str">
        <f t="shared" si="210"/>
        <v>plays</v>
      </c>
      <c r="R3324">
        <f t="shared" si="211"/>
        <v>2014</v>
      </c>
    </row>
    <row r="3325" spans="1:18" ht="43.2" x14ac:dyDescent="0.55000000000000004">
      <c r="A3325">
        <v>3717</v>
      </c>
      <c r="B3325" s="3" t="s">
        <v>3714</v>
      </c>
      <c r="C3325" s="3" t="s">
        <v>7827</v>
      </c>
      <c r="D3325" s="6">
        <v>4000</v>
      </c>
      <c r="E3325" s="8">
        <v>4030</v>
      </c>
      <c r="F3325" t="s">
        <v>8218</v>
      </c>
      <c r="G3325" t="s">
        <v>8224</v>
      </c>
      <c r="H3325" t="s">
        <v>8246</v>
      </c>
      <c r="I3325">
        <v>1431204449</v>
      </c>
      <c r="J3325">
        <v>1428526049</v>
      </c>
      <c r="K3325" t="b">
        <v>0</v>
      </c>
      <c r="L3325">
        <v>13</v>
      </c>
      <c r="M3325" t="b">
        <v>1</v>
      </c>
      <c r="N3325" t="s">
        <v>8269</v>
      </c>
      <c r="O3325" s="9">
        <f t="shared" si="208"/>
        <v>42102.866307870368</v>
      </c>
      <c r="P3325" t="str">
        <f t="shared" si="209"/>
        <v>theater</v>
      </c>
      <c r="Q3325" t="str">
        <f t="shared" si="210"/>
        <v>plays</v>
      </c>
      <c r="R3325">
        <f t="shared" si="211"/>
        <v>2015</v>
      </c>
    </row>
    <row r="3326" spans="1:18" ht="43.2" x14ac:dyDescent="0.55000000000000004">
      <c r="A3326">
        <v>3739</v>
      </c>
      <c r="B3326" s="3" t="s">
        <v>3736</v>
      </c>
      <c r="C3326" s="3" t="s">
        <v>7849</v>
      </c>
      <c r="D3326" s="6">
        <v>4000</v>
      </c>
      <c r="E3326" s="8">
        <v>805</v>
      </c>
      <c r="F3326" t="s">
        <v>8220</v>
      </c>
      <c r="G3326" t="s">
        <v>8224</v>
      </c>
      <c r="H3326" t="s">
        <v>8246</v>
      </c>
      <c r="I3326">
        <v>1468752468</v>
      </c>
      <c r="J3326">
        <v>1467024468</v>
      </c>
      <c r="K3326" t="b">
        <v>0</v>
      </c>
      <c r="L3326">
        <v>8</v>
      </c>
      <c r="M3326" t="b">
        <v>0</v>
      </c>
      <c r="N3326" t="s">
        <v>8269</v>
      </c>
      <c r="O3326" s="9">
        <f t="shared" si="208"/>
        <v>42548.449861111112</v>
      </c>
      <c r="P3326" t="str">
        <f t="shared" si="209"/>
        <v>theater</v>
      </c>
      <c r="Q3326" t="str">
        <f t="shared" si="210"/>
        <v>plays</v>
      </c>
      <c r="R3326">
        <f t="shared" si="211"/>
        <v>2016</v>
      </c>
    </row>
    <row r="3327" spans="1:18" ht="43.2" x14ac:dyDescent="0.55000000000000004">
      <c r="A3327">
        <v>3950</v>
      </c>
      <c r="B3327" s="3" t="s">
        <v>3947</v>
      </c>
      <c r="C3327" s="3" t="s">
        <v>8058</v>
      </c>
      <c r="D3327" s="6">
        <v>4000</v>
      </c>
      <c r="E3327" s="8">
        <v>25</v>
      </c>
      <c r="F3327" t="s">
        <v>8220</v>
      </c>
      <c r="G3327" t="s">
        <v>8223</v>
      </c>
      <c r="H3327" t="s">
        <v>8245</v>
      </c>
      <c r="I3327">
        <v>1460140500</v>
      </c>
      <c r="J3327">
        <v>1457628680</v>
      </c>
      <c r="K3327" t="b">
        <v>0</v>
      </c>
      <c r="L3327">
        <v>1</v>
      </c>
      <c r="M3327" t="b">
        <v>0</v>
      </c>
      <c r="N3327" t="s">
        <v>8269</v>
      </c>
      <c r="O3327" s="9">
        <f t="shared" si="208"/>
        <v>42439.702314814815</v>
      </c>
      <c r="P3327" t="str">
        <f t="shared" si="209"/>
        <v>theater</v>
      </c>
      <c r="Q3327" t="str">
        <f t="shared" si="210"/>
        <v>plays</v>
      </c>
      <c r="R3327">
        <f t="shared" si="211"/>
        <v>2016</v>
      </c>
    </row>
    <row r="3328" spans="1:18" ht="43.2" x14ac:dyDescent="0.55000000000000004">
      <c r="A3328">
        <v>4026</v>
      </c>
      <c r="B3328" s="3" t="s">
        <v>4022</v>
      </c>
      <c r="C3328" s="3" t="s">
        <v>8131</v>
      </c>
      <c r="D3328" s="6">
        <v>4000</v>
      </c>
      <c r="E3328" s="8">
        <v>0</v>
      </c>
      <c r="F3328" t="s">
        <v>8220</v>
      </c>
      <c r="G3328" t="s">
        <v>8223</v>
      </c>
      <c r="H3328" t="s">
        <v>8245</v>
      </c>
      <c r="I3328">
        <v>1449247439</v>
      </c>
      <c r="J3328">
        <v>1444059839</v>
      </c>
      <c r="K3328" t="b">
        <v>0</v>
      </c>
      <c r="L3328">
        <v>0</v>
      </c>
      <c r="M3328" t="b">
        <v>0</v>
      </c>
      <c r="N3328" t="s">
        <v>8269</v>
      </c>
      <c r="O3328" s="9">
        <f t="shared" si="208"/>
        <v>42282.655543981484</v>
      </c>
      <c r="P3328" t="str">
        <f t="shared" si="209"/>
        <v>theater</v>
      </c>
      <c r="Q3328" t="str">
        <f t="shared" si="210"/>
        <v>plays</v>
      </c>
      <c r="R3328">
        <f t="shared" si="211"/>
        <v>2015</v>
      </c>
    </row>
    <row r="3329" spans="1:18" ht="28.8" x14ac:dyDescent="0.55000000000000004">
      <c r="A3329">
        <v>4065</v>
      </c>
      <c r="B3329" s="3" t="s">
        <v>4061</v>
      </c>
      <c r="C3329" s="3" t="s">
        <v>8169</v>
      </c>
      <c r="D3329" s="6">
        <v>4000</v>
      </c>
      <c r="E3329" s="8">
        <v>27</v>
      </c>
      <c r="F3329" t="s">
        <v>8220</v>
      </c>
      <c r="G3329" t="s">
        <v>8223</v>
      </c>
      <c r="H3329" t="s">
        <v>8245</v>
      </c>
      <c r="I3329">
        <v>1407883811</v>
      </c>
      <c r="J3329">
        <v>1405291811</v>
      </c>
      <c r="K3329" t="b">
        <v>0</v>
      </c>
      <c r="L3329">
        <v>4</v>
      </c>
      <c r="M3329" t="b">
        <v>0</v>
      </c>
      <c r="N3329" t="s">
        <v>8269</v>
      </c>
      <c r="O3329" s="9">
        <f t="shared" si="208"/>
        <v>41833.951516203706</v>
      </c>
      <c r="P3329" t="str">
        <f t="shared" si="209"/>
        <v>theater</v>
      </c>
      <c r="Q3329" t="str">
        <f t="shared" si="210"/>
        <v>plays</v>
      </c>
      <c r="R3329">
        <f t="shared" si="211"/>
        <v>2014</v>
      </c>
    </row>
    <row r="3330" spans="1:18" ht="28.8" x14ac:dyDescent="0.55000000000000004">
      <c r="A3330">
        <v>3334</v>
      </c>
      <c r="B3330" s="3" t="s">
        <v>3334</v>
      </c>
      <c r="C3330" s="3" t="s">
        <v>7444</v>
      </c>
      <c r="D3330" s="6">
        <v>3871</v>
      </c>
      <c r="E3330" s="8">
        <v>5366</v>
      </c>
      <c r="F3330" t="s">
        <v>8218</v>
      </c>
      <c r="G3330" t="s">
        <v>8223</v>
      </c>
      <c r="H3330" t="s">
        <v>8245</v>
      </c>
      <c r="I3330">
        <v>1438259422</v>
      </c>
      <c r="J3330">
        <v>1435667422</v>
      </c>
      <c r="K3330" t="b">
        <v>0</v>
      </c>
      <c r="L3330">
        <v>46</v>
      </c>
      <c r="M3330" t="b">
        <v>1</v>
      </c>
      <c r="N3330" t="s">
        <v>8269</v>
      </c>
      <c r="O3330" s="9">
        <f t="shared" si="208"/>
        <v>42185.521087962959</v>
      </c>
      <c r="P3330" t="str">
        <f t="shared" si="209"/>
        <v>theater</v>
      </c>
      <c r="Q3330" t="str">
        <f t="shared" si="210"/>
        <v>plays</v>
      </c>
      <c r="R3330">
        <f t="shared" si="211"/>
        <v>2015</v>
      </c>
    </row>
    <row r="3331" spans="1:18" ht="43.2" x14ac:dyDescent="0.55000000000000004">
      <c r="A3331">
        <v>3492</v>
      </c>
      <c r="B3331" s="3" t="s">
        <v>3491</v>
      </c>
      <c r="C3331" s="3" t="s">
        <v>7602</v>
      </c>
      <c r="D3331" s="6">
        <v>3800</v>
      </c>
      <c r="E3331" s="8">
        <v>4000.22</v>
      </c>
      <c r="F3331" t="s">
        <v>8218</v>
      </c>
      <c r="G3331" t="s">
        <v>8223</v>
      </c>
      <c r="H3331" t="s">
        <v>8245</v>
      </c>
      <c r="I3331">
        <v>1445818397</v>
      </c>
      <c r="J3331">
        <v>1442794397</v>
      </c>
      <c r="K3331" t="b">
        <v>0</v>
      </c>
      <c r="L3331">
        <v>35</v>
      </c>
      <c r="M3331" t="b">
        <v>1</v>
      </c>
      <c r="N3331" t="s">
        <v>8269</v>
      </c>
      <c r="O3331" s="9">
        <f t="shared" si="208"/>
        <v>42268.009224537032</v>
      </c>
      <c r="P3331" t="str">
        <f t="shared" si="209"/>
        <v>theater</v>
      </c>
      <c r="Q3331" t="str">
        <f t="shared" si="210"/>
        <v>plays</v>
      </c>
      <c r="R3331">
        <f t="shared" si="211"/>
        <v>2015</v>
      </c>
    </row>
    <row r="3332" spans="1:18" ht="43.2" x14ac:dyDescent="0.55000000000000004">
      <c r="A3332">
        <v>3426</v>
      </c>
      <c r="B3332" s="3" t="s">
        <v>3425</v>
      </c>
      <c r="C3332" s="3" t="s">
        <v>7536</v>
      </c>
      <c r="D3332" s="6">
        <v>3750</v>
      </c>
      <c r="E3332" s="8">
        <v>4055</v>
      </c>
      <c r="F3332" t="s">
        <v>8218</v>
      </c>
      <c r="G3332" t="s">
        <v>8223</v>
      </c>
      <c r="H3332" t="s">
        <v>8245</v>
      </c>
      <c r="I3332">
        <v>1411264800</v>
      </c>
      <c r="J3332">
        <v>1409620903</v>
      </c>
      <c r="K3332" t="b">
        <v>0</v>
      </c>
      <c r="L3332">
        <v>87</v>
      </c>
      <c r="M3332" t="b">
        <v>1</v>
      </c>
      <c r="N3332" t="s">
        <v>8269</v>
      </c>
      <c r="O3332" s="9">
        <f t="shared" si="208"/>
        <v>41884.056747685187</v>
      </c>
      <c r="P3332" t="str">
        <f t="shared" si="209"/>
        <v>theater</v>
      </c>
      <c r="Q3332" t="str">
        <f t="shared" si="210"/>
        <v>plays</v>
      </c>
      <c r="R3332">
        <f t="shared" si="211"/>
        <v>2014</v>
      </c>
    </row>
    <row r="3333" spans="1:18" ht="43.2" x14ac:dyDescent="0.55000000000000004">
      <c r="A3333">
        <v>4058</v>
      </c>
      <c r="B3333" s="3" t="s">
        <v>4054</v>
      </c>
      <c r="C3333" s="3" t="s">
        <v>8162</v>
      </c>
      <c r="D3333" s="6">
        <v>3750</v>
      </c>
      <c r="E3333" s="8">
        <v>95</v>
      </c>
      <c r="F3333" t="s">
        <v>8220</v>
      </c>
      <c r="G3333" t="s">
        <v>8223</v>
      </c>
      <c r="H3333" t="s">
        <v>8245</v>
      </c>
      <c r="I3333">
        <v>1459483140</v>
      </c>
      <c r="J3333">
        <v>1458178044</v>
      </c>
      <c r="K3333" t="b">
        <v>0</v>
      </c>
      <c r="L3333">
        <v>4</v>
      </c>
      <c r="M3333" t="b">
        <v>0</v>
      </c>
      <c r="N3333" t="s">
        <v>8269</v>
      </c>
      <c r="O3333" s="9">
        <f t="shared" si="208"/>
        <v>42446.060694444444</v>
      </c>
      <c r="P3333" t="str">
        <f t="shared" si="209"/>
        <v>theater</v>
      </c>
      <c r="Q3333" t="str">
        <f t="shared" si="210"/>
        <v>plays</v>
      </c>
      <c r="R3333">
        <f t="shared" si="211"/>
        <v>2016</v>
      </c>
    </row>
    <row r="3334" spans="1:18" ht="43.2" x14ac:dyDescent="0.55000000000000004">
      <c r="A3334">
        <v>524</v>
      </c>
      <c r="B3334" s="3" t="s">
        <v>525</v>
      </c>
      <c r="C3334" s="3" t="s">
        <v>4634</v>
      </c>
      <c r="D3334" s="6">
        <v>3500</v>
      </c>
      <c r="E3334" s="8">
        <v>3803.55</v>
      </c>
      <c r="F3334" t="s">
        <v>8218</v>
      </c>
      <c r="G3334" t="s">
        <v>8224</v>
      </c>
      <c r="H3334" t="s">
        <v>8246</v>
      </c>
      <c r="I3334">
        <v>1464801169</v>
      </c>
      <c r="J3334">
        <v>1462209169</v>
      </c>
      <c r="K3334" t="b">
        <v>0</v>
      </c>
      <c r="L3334">
        <v>130</v>
      </c>
      <c r="M3334" t="b">
        <v>1</v>
      </c>
      <c r="N3334" t="s">
        <v>8269</v>
      </c>
      <c r="O3334" s="9">
        <f t="shared" si="208"/>
        <v>42492.717233796298</v>
      </c>
      <c r="P3334" t="str">
        <f t="shared" si="209"/>
        <v>theater</v>
      </c>
      <c r="Q3334" t="str">
        <f t="shared" si="210"/>
        <v>plays</v>
      </c>
      <c r="R3334">
        <f t="shared" si="211"/>
        <v>2016</v>
      </c>
    </row>
    <row r="3335" spans="1:18" ht="28.8" x14ac:dyDescent="0.55000000000000004">
      <c r="A3335">
        <v>1290</v>
      </c>
      <c r="B3335" s="3" t="s">
        <v>1291</v>
      </c>
      <c r="C3335" s="3" t="s">
        <v>5400</v>
      </c>
      <c r="D3335" s="6">
        <v>3500</v>
      </c>
      <c r="E3335" s="8">
        <v>3800</v>
      </c>
      <c r="F3335" t="s">
        <v>8218</v>
      </c>
      <c r="G3335" t="s">
        <v>8223</v>
      </c>
      <c r="H3335" t="s">
        <v>8245</v>
      </c>
      <c r="I3335">
        <v>1429772340</v>
      </c>
      <c r="J3335">
        <v>1427121931</v>
      </c>
      <c r="K3335" t="b">
        <v>0</v>
      </c>
      <c r="L3335">
        <v>86</v>
      </c>
      <c r="M3335" t="b">
        <v>1</v>
      </c>
      <c r="N3335" t="s">
        <v>8269</v>
      </c>
      <c r="O3335" s="9">
        <f t="shared" si="208"/>
        <v>42086.614942129629</v>
      </c>
      <c r="P3335" t="str">
        <f t="shared" si="209"/>
        <v>theater</v>
      </c>
      <c r="Q3335" t="str">
        <f t="shared" si="210"/>
        <v>plays</v>
      </c>
      <c r="R3335">
        <f t="shared" si="211"/>
        <v>2015</v>
      </c>
    </row>
    <row r="3336" spans="1:18" ht="43.2" x14ac:dyDescent="0.55000000000000004">
      <c r="A3336">
        <v>1299</v>
      </c>
      <c r="B3336" s="3" t="s">
        <v>1300</v>
      </c>
      <c r="C3336" s="3" t="s">
        <v>5409</v>
      </c>
      <c r="D3336" s="6">
        <v>3500</v>
      </c>
      <c r="E3336" s="8">
        <v>4340</v>
      </c>
      <c r="F3336" t="s">
        <v>8218</v>
      </c>
      <c r="G3336" t="s">
        <v>8223</v>
      </c>
      <c r="H3336" t="s">
        <v>8245</v>
      </c>
      <c r="I3336">
        <v>1436902359</v>
      </c>
      <c r="J3336">
        <v>1434310359</v>
      </c>
      <c r="K3336" t="b">
        <v>0</v>
      </c>
      <c r="L3336">
        <v>32</v>
      </c>
      <c r="M3336" t="b">
        <v>1</v>
      </c>
      <c r="N3336" t="s">
        <v>8269</v>
      </c>
      <c r="O3336" s="9">
        <f t="shared" si="208"/>
        <v>42169.814340277779</v>
      </c>
      <c r="P3336" t="str">
        <f t="shared" si="209"/>
        <v>theater</v>
      </c>
      <c r="Q3336" t="str">
        <f t="shared" si="210"/>
        <v>plays</v>
      </c>
      <c r="R3336">
        <f t="shared" si="211"/>
        <v>2015</v>
      </c>
    </row>
    <row r="3337" spans="1:18" ht="28.8" x14ac:dyDescent="0.55000000000000004">
      <c r="A3337">
        <v>1303</v>
      </c>
      <c r="B3337" s="3" t="s">
        <v>1304</v>
      </c>
      <c r="C3337" s="3" t="s">
        <v>5413</v>
      </c>
      <c r="D3337" s="6">
        <v>3500</v>
      </c>
      <c r="E3337" s="8">
        <v>4559.13</v>
      </c>
      <c r="F3337" t="s">
        <v>8218</v>
      </c>
      <c r="G3337" t="s">
        <v>8224</v>
      </c>
      <c r="H3337" t="s">
        <v>8246</v>
      </c>
      <c r="I3337">
        <v>1469962800</v>
      </c>
      <c r="J3337">
        <v>1468578920</v>
      </c>
      <c r="K3337" t="b">
        <v>0</v>
      </c>
      <c r="L3337">
        <v>108</v>
      </c>
      <c r="M3337" t="b">
        <v>1</v>
      </c>
      <c r="N3337" t="s">
        <v>8269</v>
      </c>
      <c r="O3337" s="9">
        <f t="shared" si="208"/>
        <v>42566.441203703704</v>
      </c>
      <c r="P3337" t="str">
        <f t="shared" si="209"/>
        <v>theater</v>
      </c>
      <c r="Q3337" t="str">
        <f t="shared" si="210"/>
        <v>plays</v>
      </c>
      <c r="R3337">
        <f t="shared" si="211"/>
        <v>2016</v>
      </c>
    </row>
    <row r="3338" spans="1:18" ht="43.2" x14ac:dyDescent="0.55000000000000004">
      <c r="A3338">
        <v>2839</v>
      </c>
      <c r="B3338" s="3" t="s">
        <v>2839</v>
      </c>
      <c r="C3338" s="3" t="s">
        <v>6949</v>
      </c>
      <c r="D3338" s="6">
        <v>3500</v>
      </c>
      <c r="E3338" s="8">
        <v>3900</v>
      </c>
      <c r="F3338" t="s">
        <v>8218</v>
      </c>
      <c r="G3338" t="s">
        <v>8223</v>
      </c>
      <c r="H3338" t="s">
        <v>8245</v>
      </c>
      <c r="I3338">
        <v>1408942740</v>
      </c>
      <c r="J3338">
        <v>1406958354</v>
      </c>
      <c r="K3338" t="b">
        <v>0</v>
      </c>
      <c r="L3338">
        <v>31</v>
      </c>
      <c r="M3338" t="b">
        <v>1</v>
      </c>
      <c r="N3338" t="s">
        <v>8269</v>
      </c>
      <c r="O3338" s="9">
        <f t="shared" ref="O3338:O3401" si="212">(((J3338/60)/60)/24)+DATE(1970,1,1)</f>
        <v>41853.240208333329</v>
      </c>
      <c r="P3338" t="str">
        <f t="shared" ref="P3338:P3401" si="213">LEFT(N3338,SEARCH("/",N3338)-1)</f>
        <v>theater</v>
      </c>
      <c r="Q3338" t="str">
        <f t="shared" ref="Q3338:Q3401" si="214">RIGHT(N3338,LEN(N3338)-SEARCH("/",N3338))</f>
        <v>plays</v>
      </c>
      <c r="R3338">
        <f t="shared" ref="R3338:R3401" si="215">YEAR(O3338)</f>
        <v>2014</v>
      </c>
    </row>
    <row r="3339" spans="1:18" ht="43.2" x14ac:dyDescent="0.55000000000000004">
      <c r="A3339">
        <v>2905</v>
      </c>
      <c r="B3339" s="3" t="s">
        <v>2905</v>
      </c>
      <c r="C3339" s="3" t="s">
        <v>7015</v>
      </c>
      <c r="D3339" s="6">
        <v>3500</v>
      </c>
      <c r="E3339" s="8">
        <v>622</v>
      </c>
      <c r="F3339" t="s">
        <v>8220</v>
      </c>
      <c r="G3339" t="s">
        <v>8223</v>
      </c>
      <c r="H3339" t="s">
        <v>8245</v>
      </c>
      <c r="I3339">
        <v>1473211313</v>
      </c>
      <c r="J3339">
        <v>1472001713</v>
      </c>
      <c r="K3339" t="b">
        <v>0</v>
      </c>
      <c r="L3339">
        <v>17</v>
      </c>
      <c r="M3339" t="b">
        <v>0</v>
      </c>
      <c r="N3339" t="s">
        <v>8269</v>
      </c>
      <c r="O3339" s="9">
        <f t="shared" si="212"/>
        <v>42606.056863425925</v>
      </c>
      <c r="P3339" t="str">
        <f t="shared" si="213"/>
        <v>theater</v>
      </c>
      <c r="Q3339" t="str">
        <f t="shared" si="214"/>
        <v>plays</v>
      </c>
      <c r="R3339">
        <f t="shared" si="215"/>
        <v>2016</v>
      </c>
    </row>
    <row r="3340" spans="1:18" ht="28.8" x14ac:dyDescent="0.55000000000000004">
      <c r="A3340">
        <v>2968</v>
      </c>
      <c r="B3340" s="3" t="s">
        <v>2968</v>
      </c>
      <c r="C3340" s="3" t="s">
        <v>7078</v>
      </c>
      <c r="D3340" s="6">
        <v>3500</v>
      </c>
      <c r="E3340" s="8">
        <v>3710</v>
      </c>
      <c r="F3340" t="s">
        <v>8218</v>
      </c>
      <c r="G3340" t="s">
        <v>8223</v>
      </c>
      <c r="H3340" t="s">
        <v>8245</v>
      </c>
      <c r="I3340">
        <v>1471406340</v>
      </c>
      <c r="J3340">
        <v>1470227660</v>
      </c>
      <c r="K3340" t="b">
        <v>0</v>
      </c>
      <c r="L3340">
        <v>47</v>
      </c>
      <c r="M3340" t="b">
        <v>1</v>
      </c>
      <c r="N3340" t="s">
        <v>8269</v>
      </c>
      <c r="O3340" s="9">
        <f t="shared" si="212"/>
        <v>42585.523842592593</v>
      </c>
      <c r="P3340" t="str">
        <f t="shared" si="213"/>
        <v>theater</v>
      </c>
      <c r="Q3340" t="str">
        <f t="shared" si="214"/>
        <v>plays</v>
      </c>
      <c r="R3340">
        <f t="shared" si="215"/>
        <v>2016</v>
      </c>
    </row>
    <row r="3341" spans="1:18" ht="57.6" x14ac:dyDescent="0.55000000000000004">
      <c r="A3341">
        <v>3150</v>
      </c>
      <c r="B3341" s="3" t="s">
        <v>3150</v>
      </c>
      <c r="C3341" s="3" t="s">
        <v>7260</v>
      </c>
      <c r="D3341" s="6">
        <v>3500</v>
      </c>
      <c r="E3341" s="8">
        <v>3535</v>
      </c>
      <c r="F3341" t="s">
        <v>8218</v>
      </c>
      <c r="G3341" t="s">
        <v>8223</v>
      </c>
      <c r="H3341" t="s">
        <v>8245</v>
      </c>
      <c r="I3341">
        <v>1295928000</v>
      </c>
      <c r="J3341">
        <v>1288160403</v>
      </c>
      <c r="K3341" t="b">
        <v>1</v>
      </c>
      <c r="L3341">
        <v>104</v>
      </c>
      <c r="M3341" t="b">
        <v>1</v>
      </c>
      <c r="N3341" t="s">
        <v>8269</v>
      </c>
      <c r="O3341" s="9">
        <f t="shared" si="212"/>
        <v>40478.263923611114</v>
      </c>
      <c r="P3341" t="str">
        <f t="shared" si="213"/>
        <v>theater</v>
      </c>
      <c r="Q3341" t="str">
        <f t="shared" si="214"/>
        <v>plays</v>
      </c>
      <c r="R3341">
        <f t="shared" si="215"/>
        <v>2010</v>
      </c>
    </row>
    <row r="3342" spans="1:18" ht="43.2" x14ac:dyDescent="0.55000000000000004">
      <c r="A3342">
        <v>3151</v>
      </c>
      <c r="B3342" s="3" t="s">
        <v>3151</v>
      </c>
      <c r="C3342" s="3" t="s">
        <v>7261</v>
      </c>
      <c r="D3342" s="6">
        <v>3500</v>
      </c>
      <c r="E3342" s="8">
        <v>3514</v>
      </c>
      <c r="F3342" t="s">
        <v>8218</v>
      </c>
      <c r="G3342" t="s">
        <v>8223</v>
      </c>
      <c r="H3342" t="s">
        <v>8245</v>
      </c>
      <c r="I3342">
        <v>1410379774</v>
      </c>
      <c r="J3342">
        <v>1407787774</v>
      </c>
      <c r="K3342" t="b">
        <v>1</v>
      </c>
      <c r="L3342">
        <v>34</v>
      </c>
      <c r="M3342" t="b">
        <v>1</v>
      </c>
      <c r="N3342" t="s">
        <v>8269</v>
      </c>
      <c r="O3342" s="9">
        <f t="shared" si="212"/>
        <v>41862.83997685185</v>
      </c>
      <c r="P3342" t="str">
        <f t="shared" si="213"/>
        <v>theater</v>
      </c>
      <c r="Q3342" t="str">
        <f t="shared" si="214"/>
        <v>plays</v>
      </c>
      <c r="R3342">
        <f t="shared" si="215"/>
        <v>2014</v>
      </c>
    </row>
    <row r="3343" spans="1:18" ht="43.2" x14ac:dyDescent="0.55000000000000004">
      <c r="A3343">
        <v>3308</v>
      </c>
      <c r="B3343" s="3" t="s">
        <v>3308</v>
      </c>
      <c r="C3343" s="3" t="s">
        <v>7418</v>
      </c>
      <c r="D3343" s="6">
        <v>3500</v>
      </c>
      <c r="E3343" s="8">
        <v>4280</v>
      </c>
      <c r="F3343" t="s">
        <v>8218</v>
      </c>
      <c r="G3343" t="s">
        <v>8223</v>
      </c>
      <c r="H3343" t="s">
        <v>8245</v>
      </c>
      <c r="I3343">
        <v>1460581365</v>
      </c>
      <c r="J3343">
        <v>1458766965</v>
      </c>
      <c r="K3343" t="b">
        <v>0</v>
      </c>
      <c r="L3343">
        <v>57</v>
      </c>
      <c r="M3343" t="b">
        <v>1</v>
      </c>
      <c r="N3343" t="s">
        <v>8269</v>
      </c>
      <c r="O3343" s="9">
        <f t="shared" si="212"/>
        <v>42452.876909722225</v>
      </c>
      <c r="P3343" t="str">
        <f t="shared" si="213"/>
        <v>theater</v>
      </c>
      <c r="Q3343" t="str">
        <f t="shared" si="214"/>
        <v>plays</v>
      </c>
      <c r="R3343">
        <f t="shared" si="215"/>
        <v>2016</v>
      </c>
    </row>
    <row r="3344" spans="1:18" ht="43.2" x14ac:dyDescent="0.55000000000000004">
      <c r="A3344">
        <v>3333</v>
      </c>
      <c r="B3344" s="3" t="s">
        <v>3333</v>
      </c>
      <c r="C3344" s="3" t="s">
        <v>7443</v>
      </c>
      <c r="D3344" s="6">
        <v>3500</v>
      </c>
      <c r="E3344" s="8">
        <v>3660</v>
      </c>
      <c r="F3344" t="s">
        <v>8218</v>
      </c>
      <c r="G3344" t="s">
        <v>8223</v>
      </c>
      <c r="H3344" t="s">
        <v>8245</v>
      </c>
      <c r="I3344">
        <v>1434384880</v>
      </c>
      <c r="J3344">
        <v>1432484080</v>
      </c>
      <c r="K3344" t="b">
        <v>0</v>
      </c>
      <c r="L3344">
        <v>111</v>
      </c>
      <c r="M3344" t="b">
        <v>1</v>
      </c>
      <c r="N3344" t="s">
        <v>8269</v>
      </c>
      <c r="O3344" s="9">
        <f t="shared" si="212"/>
        <v>42148.676851851851</v>
      </c>
      <c r="P3344" t="str">
        <f t="shared" si="213"/>
        <v>theater</v>
      </c>
      <c r="Q3344" t="str">
        <f t="shared" si="214"/>
        <v>plays</v>
      </c>
      <c r="R3344">
        <f t="shared" si="215"/>
        <v>2015</v>
      </c>
    </row>
    <row r="3345" spans="1:18" ht="43.2" x14ac:dyDescent="0.55000000000000004">
      <c r="A3345">
        <v>3350</v>
      </c>
      <c r="B3345" s="3" t="s">
        <v>3349</v>
      </c>
      <c r="C3345" s="3" t="s">
        <v>7460</v>
      </c>
      <c r="D3345" s="6">
        <v>3500</v>
      </c>
      <c r="E3345" s="8">
        <v>3655</v>
      </c>
      <c r="F3345" t="s">
        <v>8218</v>
      </c>
      <c r="G3345" t="s">
        <v>8242</v>
      </c>
      <c r="H3345" t="s">
        <v>8248</v>
      </c>
      <c r="I3345">
        <v>1448838000</v>
      </c>
      <c r="J3345">
        <v>1445791811</v>
      </c>
      <c r="K3345" t="b">
        <v>0</v>
      </c>
      <c r="L3345">
        <v>51</v>
      </c>
      <c r="M3345" t="b">
        <v>1</v>
      </c>
      <c r="N3345" t="s">
        <v>8269</v>
      </c>
      <c r="O3345" s="9">
        <f t="shared" si="212"/>
        <v>42302.701516203699</v>
      </c>
      <c r="P3345" t="str">
        <f t="shared" si="213"/>
        <v>theater</v>
      </c>
      <c r="Q3345" t="str">
        <f t="shared" si="214"/>
        <v>plays</v>
      </c>
      <c r="R3345">
        <f t="shared" si="215"/>
        <v>2015</v>
      </c>
    </row>
    <row r="3346" spans="1:18" ht="43.2" x14ac:dyDescent="0.55000000000000004">
      <c r="A3346">
        <v>3374</v>
      </c>
      <c r="B3346" s="3" t="s">
        <v>3373</v>
      </c>
      <c r="C3346" s="3" t="s">
        <v>7484</v>
      </c>
      <c r="D3346" s="6">
        <v>3500</v>
      </c>
      <c r="E3346" s="8">
        <v>3730</v>
      </c>
      <c r="F3346" t="s">
        <v>8218</v>
      </c>
      <c r="G3346" t="s">
        <v>8228</v>
      </c>
      <c r="H3346" t="s">
        <v>8250</v>
      </c>
      <c r="I3346">
        <v>1446053616</v>
      </c>
      <c r="J3346">
        <v>1443461616</v>
      </c>
      <c r="K3346" t="b">
        <v>0</v>
      </c>
      <c r="L3346">
        <v>52</v>
      </c>
      <c r="M3346" t="b">
        <v>1</v>
      </c>
      <c r="N3346" t="s">
        <v>8269</v>
      </c>
      <c r="O3346" s="9">
        <f t="shared" si="212"/>
        <v>42275.731666666667</v>
      </c>
      <c r="P3346" t="str">
        <f t="shared" si="213"/>
        <v>theater</v>
      </c>
      <c r="Q3346" t="str">
        <f t="shared" si="214"/>
        <v>plays</v>
      </c>
      <c r="R3346">
        <f t="shared" si="215"/>
        <v>2015</v>
      </c>
    </row>
    <row r="3347" spans="1:18" ht="43.2" x14ac:dyDescent="0.55000000000000004">
      <c r="A3347">
        <v>3382</v>
      </c>
      <c r="B3347" s="3" t="s">
        <v>3381</v>
      </c>
      <c r="C3347" s="3" t="s">
        <v>7492</v>
      </c>
      <c r="D3347" s="6">
        <v>3500</v>
      </c>
      <c r="E3347" s="8">
        <v>3526</v>
      </c>
      <c r="F3347" t="s">
        <v>8218</v>
      </c>
      <c r="G3347" t="s">
        <v>8224</v>
      </c>
      <c r="H3347" t="s">
        <v>8246</v>
      </c>
      <c r="I3347">
        <v>1470092340</v>
      </c>
      <c r="J3347">
        <v>1467973256</v>
      </c>
      <c r="K3347" t="b">
        <v>0</v>
      </c>
      <c r="L3347">
        <v>46</v>
      </c>
      <c r="M3347" t="b">
        <v>1</v>
      </c>
      <c r="N3347" t="s">
        <v>8269</v>
      </c>
      <c r="O3347" s="9">
        <f t="shared" si="212"/>
        <v>42559.431203703702</v>
      </c>
      <c r="P3347" t="str">
        <f t="shared" si="213"/>
        <v>theater</v>
      </c>
      <c r="Q3347" t="str">
        <f t="shared" si="214"/>
        <v>plays</v>
      </c>
      <c r="R3347">
        <f t="shared" si="215"/>
        <v>2016</v>
      </c>
    </row>
    <row r="3348" spans="1:18" ht="28.8" x14ac:dyDescent="0.55000000000000004">
      <c r="A3348">
        <v>3466</v>
      </c>
      <c r="B3348" s="3" t="s">
        <v>3465</v>
      </c>
      <c r="C3348" s="3" t="s">
        <v>7576</v>
      </c>
      <c r="D3348" s="6">
        <v>3500</v>
      </c>
      <c r="E3348" s="8">
        <v>4450</v>
      </c>
      <c r="F3348" t="s">
        <v>8218</v>
      </c>
      <c r="G3348" t="s">
        <v>8223</v>
      </c>
      <c r="H3348" t="s">
        <v>8245</v>
      </c>
      <c r="I3348">
        <v>1461108450</v>
      </c>
      <c r="J3348">
        <v>1455928050</v>
      </c>
      <c r="K3348" t="b">
        <v>0</v>
      </c>
      <c r="L3348">
        <v>61</v>
      </c>
      <c r="M3348" t="b">
        <v>1</v>
      </c>
      <c r="N3348" t="s">
        <v>8269</v>
      </c>
      <c r="O3348" s="9">
        <f t="shared" si="212"/>
        <v>42420.019097222219</v>
      </c>
      <c r="P3348" t="str">
        <f t="shared" si="213"/>
        <v>theater</v>
      </c>
      <c r="Q3348" t="str">
        <f t="shared" si="214"/>
        <v>plays</v>
      </c>
      <c r="R3348">
        <f t="shared" si="215"/>
        <v>2016</v>
      </c>
    </row>
    <row r="3349" spans="1:18" ht="43.2" x14ac:dyDescent="0.55000000000000004">
      <c r="A3349">
        <v>3671</v>
      </c>
      <c r="B3349" s="3" t="s">
        <v>3668</v>
      </c>
      <c r="C3349" s="3" t="s">
        <v>7781</v>
      </c>
      <c r="D3349" s="6">
        <v>3500</v>
      </c>
      <c r="E3349" s="8">
        <v>3530</v>
      </c>
      <c r="F3349" t="s">
        <v>8218</v>
      </c>
      <c r="G3349" t="s">
        <v>8223</v>
      </c>
      <c r="H3349" t="s">
        <v>8245</v>
      </c>
      <c r="I3349">
        <v>1405915140</v>
      </c>
      <c r="J3349">
        <v>1404140667</v>
      </c>
      <c r="K3349" t="b">
        <v>0</v>
      </c>
      <c r="L3349">
        <v>40</v>
      </c>
      <c r="M3349" t="b">
        <v>1</v>
      </c>
      <c r="N3349" t="s">
        <v>8269</v>
      </c>
      <c r="O3349" s="9">
        <f t="shared" si="212"/>
        <v>41820.62809027778</v>
      </c>
      <c r="P3349" t="str">
        <f t="shared" si="213"/>
        <v>theater</v>
      </c>
      <c r="Q3349" t="str">
        <f t="shared" si="214"/>
        <v>plays</v>
      </c>
      <c r="R3349">
        <f t="shared" si="215"/>
        <v>2014</v>
      </c>
    </row>
    <row r="3350" spans="1:18" ht="43.2" x14ac:dyDescent="0.55000000000000004">
      <c r="A3350">
        <v>3683</v>
      </c>
      <c r="B3350" s="3" t="s">
        <v>3680</v>
      </c>
      <c r="C3350" s="3" t="s">
        <v>7793</v>
      </c>
      <c r="D3350" s="6">
        <v>3500</v>
      </c>
      <c r="E3350" s="8">
        <v>3880</v>
      </c>
      <c r="F3350" t="s">
        <v>8218</v>
      </c>
      <c r="G3350" t="s">
        <v>8223</v>
      </c>
      <c r="H3350" t="s">
        <v>8245</v>
      </c>
      <c r="I3350">
        <v>1476931696</v>
      </c>
      <c r="J3350">
        <v>1474339696</v>
      </c>
      <c r="K3350" t="b">
        <v>0</v>
      </c>
      <c r="L3350">
        <v>66</v>
      </c>
      <c r="M3350" t="b">
        <v>1</v>
      </c>
      <c r="N3350" t="s">
        <v>8269</v>
      </c>
      <c r="O3350" s="9">
        <f t="shared" si="212"/>
        <v>42633.116851851853</v>
      </c>
      <c r="P3350" t="str">
        <f t="shared" si="213"/>
        <v>theater</v>
      </c>
      <c r="Q3350" t="str">
        <f t="shared" si="214"/>
        <v>plays</v>
      </c>
      <c r="R3350">
        <f t="shared" si="215"/>
        <v>2016</v>
      </c>
    </row>
    <row r="3351" spans="1:18" ht="43.2" x14ac:dyDescent="0.55000000000000004">
      <c r="A3351">
        <v>3694</v>
      </c>
      <c r="B3351" s="3" t="s">
        <v>3691</v>
      </c>
      <c r="C3351" s="3" t="s">
        <v>7804</v>
      </c>
      <c r="D3351" s="6">
        <v>3500</v>
      </c>
      <c r="E3351" s="8">
        <v>3760</v>
      </c>
      <c r="F3351" t="s">
        <v>8218</v>
      </c>
      <c r="G3351" t="s">
        <v>8223</v>
      </c>
      <c r="H3351" t="s">
        <v>8245</v>
      </c>
      <c r="I3351">
        <v>1465178400</v>
      </c>
      <c r="J3351">
        <v>1461985967</v>
      </c>
      <c r="K3351" t="b">
        <v>0</v>
      </c>
      <c r="L3351">
        <v>60</v>
      </c>
      <c r="M3351" t="b">
        <v>1</v>
      </c>
      <c r="N3351" t="s">
        <v>8269</v>
      </c>
      <c r="O3351" s="9">
        <f t="shared" si="212"/>
        <v>42490.133877314816</v>
      </c>
      <c r="P3351" t="str">
        <f t="shared" si="213"/>
        <v>theater</v>
      </c>
      <c r="Q3351" t="str">
        <f t="shared" si="214"/>
        <v>plays</v>
      </c>
      <c r="R3351">
        <f t="shared" si="215"/>
        <v>2016</v>
      </c>
    </row>
    <row r="3352" spans="1:18" ht="43.2" x14ac:dyDescent="0.55000000000000004">
      <c r="A3352">
        <v>3715</v>
      </c>
      <c r="B3352" s="3" t="s">
        <v>3712</v>
      </c>
      <c r="C3352" s="3" t="s">
        <v>7825</v>
      </c>
      <c r="D3352" s="6">
        <v>3500</v>
      </c>
      <c r="E3352" s="8">
        <v>3590</v>
      </c>
      <c r="F3352" t="s">
        <v>8218</v>
      </c>
      <c r="G3352" t="s">
        <v>8224</v>
      </c>
      <c r="H3352" t="s">
        <v>8246</v>
      </c>
      <c r="I3352">
        <v>1427806320</v>
      </c>
      <c r="J3352">
        <v>1422834819</v>
      </c>
      <c r="K3352" t="b">
        <v>0</v>
      </c>
      <c r="L3352">
        <v>27</v>
      </c>
      <c r="M3352" t="b">
        <v>1</v>
      </c>
      <c r="N3352" t="s">
        <v>8269</v>
      </c>
      <c r="O3352" s="9">
        <f t="shared" si="212"/>
        <v>42036.995590277773</v>
      </c>
      <c r="P3352" t="str">
        <f t="shared" si="213"/>
        <v>theater</v>
      </c>
      <c r="Q3352" t="str">
        <f t="shared" si="214"/>
        <v>plays</v>
      </c>
      <c r="R3352">
        <f t="shared" si="215"/>
        <v>2015</v>
      </c>
    </row>
    <row r="3353" spans="1:18" ht="43.2" x14ac:dyDescent="0.55000000000000004">
      <c r="A3353">
        <v>3821</v>
      </c>
      <c r="B3353" s="3" t="s">
        <v>3818</v>
      </c>
      <c r="C3353" s="3" t="s">
        <v>7930</v>
      </c>
      <c r="D3353" s="6">
        <v>3500</v>
      </c>
      <c r="E3353" s="8">
        <v>3659</v>
      </c>
      <c r="F3353" t="s">
        <v>8218</v>
      </c>
      <c r="G3353" t="s">
        <v>8223</v>
      </c>
      <c r="H3353" t="s">
        <v>8245</v>
      </c>
      <c r="I3353">
        <v>1451881207</v>
      </c>
      <c r="J3353">
        <v>1449116407</v>
      </c>
      <c r="K3353" t="b">
        <v>0</v>
      </c>
      <c r="L3353">
        <v>46</v>
      </c>
      <c r="M3353" t="b">
        <v>1</v>
      </c>
      <c r="N3353" t="s">
        <v>8269</v>
      </c>
      <c r="O3353" s="9">
        <f t="shared" si="212"/>
        <v>42341.180636574078</v>
      </c>
      <c r="P3353" t="str">
        <f t="shared" si="213"/>
        <v>theater</v>
      </c>
      <c r="Q3353" t="str">
        <f t="shared" si="214"/>
        <v>plays</v>
      </c>
      <c r="R3353">
        <f t="shared" si="215"/>
        <v>2015</v>
      </c>
    </row>
    <row r="3354" spans="1:18" ht="43.2" x14ac:dyDescent="0.55000000000000004">
      <c r="A3354">
        <v>3917</v>
      </c>
      <c r="B3354" s="3" t="s">
        <v>3914</v>
      </c>
      <c r="C3354" s="3" t="s">
        <v>8025</v>
      </c>
      <c r="D3354" s="6">
        <v>3500</v>
      </c>
      <c r="E3354" s="8">
        <v>10</v>
      </c>
      <c r="F3354" t="s">
        <v>8220</v>
      </c>
      <c r="G3354" t="s">
        <v>8224</v>
      </c>
      <c r="H3354" t="s">
        <v>8246</v>
      </c>
      <c r="I3354">
        <v>1410439161</v>
      </c>
      <c r="J3354">
        <v>1407847161</v>
      </c>
      <c r="K3354" t="b">
        <v>0</v>
      </c>
      <c r="L3354">
        <v>1</v>
      </c>
      <c r="M3354" t="b">
        <v>0</v>
      </c>
      <c r="N3354" t="s">
        <v>8269</v>
      </c>
      <c r="O3354" s="9">
        <f t="shared" si="212"/>
        <v>41863.527326388888</v>
      </c>
      <c r="P3354" t="str">
        <f t="shared" si="213"/>
        <v>theater</v>
      </c>
      <c r="Q3354" t="str">
        <f t="shared" si="214"/>
        <v>plays</v>
      </c>
      <c r="R3354">
        <f t="shared" si="215"/>
        <v>2014</v>
      </c>
    </row>
    <row r="3355" spans="1:18" ht="43.2" x14ac:dyDescent="0.55000000000000004">
      <c r="A3355">
        <v>4019</v>
      </c>
      <c r="B3355" s="3" t="s">
        <v>4015</v>
      </c>
      <c r="C3355" s="3" t="s">
        <v>8124</v>
      </c>
      <c r="D3355" s="6">
        <v>3500</v>
      </c>
      <c r="E3355" s="8">
        <v>29</v>
      </c>
      <c r="F3355" t="s">
        <v>8220</v>
      </c>
      <c r="G3355" t="s">
        <v>8223</v>
      </c>
      <c r="H3355" t="s">
        <v>8245</v>
      </c>
      <c r="I3355">
        <v>1460737680</v>
      </c>
      <c r="J3355">
        <v>1455725596</v>
      </c>
      <c r="K3355" t="b">
        <v>0</v>
      </c>
      <c r="L3355">
        <v>4</v>
      </c>
      <c r="M3355" t="b">
        <v>0</v>
      </c>
      <c r="N3355" t="s">
        <v>8269</v>
      </c>
      <c r="O3355" s="9">
        <f t="shared" si="212"/>
        <v>42417.675879629634</v>
      </c>
      <c r="P3355" t="str">
        <f t="shared" si="213"/>
        <v>theater</v>
      </c>
      <c r="Q3355" t="str">
        <f t="shared" si="214"/>
        <v>plays</v>
      </c>
      <c r="R3355">
        <f t="shared" si="215"/>
        <v>2016</v>
      </c>
    </row>
    <row r="3356" spans="1:18" ht="43.2" x14ac:dyDescent="0.55000000000000004">
      <c r="A3356">
        <v>4057</v>
      </c>
      <c r="B3356" s="3" t="s">
        <v>4053</v>
      </c>
      <c r="C3356" s="3" t="s">
        <v>8161</v>
      </c>
      <c r="D3356" s="6">
        <v>3500</v>
      </c>
      <c r="E3356" s="8">
        <v>775</v>
      </c>
      <c r="F3356" t="s">
        <v>8220</v>
      </c>
      <c r="G3356" t="s">
        <v>8224</v>
      </c>
      <c r="H3356" t="s">
        <v>8246</v>
      </c>
      <c r="I3356">
        <v>1448492400</v>
      </c>
      <c r="J3356">
        <v>1446506080</v>
      </c>
      <c r="K3356" t="b">
        <v>0</v>
      </c>
      <c r="L3356">
        <v>6</v>
      </c>
      <c r="M3356" t="b">
        <v>0</v>
      </c>
      <c r="N3356" t="s">
        <v>8269</v>
      </c>
      <c r="O3356" s="9">
        <f t="shared" si="212"/>
        <v>42310.968518518523</v>
      </c>
      <c r="P3356" t="str">
        <f t="shared" si="213"/>
        <v>theater</v>
      </c>
      <c r="Q3356" t="str">
        <f t="shared" si="214"/>
        <v>plays</v>
      </c>
      <c r="R3356">
        <f t="shared" si="215"/>
        <v>2015</v>
      </c>
    </row>
    <row r="3357" spans="1:18" ht="43.2" x14ac:dyDescent="0.55000000000000004">
      <c r="A3357">
        <v>4073</v>
      </c>
      <c r="B3357" s="3" t="s">
        <v>4069</v>
      </c>
      <c r="C3357" s="3" t="s">
        <v>8176</v>
      </c>
      <c r="D3357" s="6">
        <v>3500</v>
      </c>
      <c r="E3357" s="8">
        <v>37</v>
      </c>
      <c r="F3357" t="s">
        <v>8220</v>
      </c>
      <c r="G3357" t="s">
        <v>8223</v>
      </c>
      <c r="H3357" t="s">
        <v>8245</v>
      </c>
      <c r="I3357">
        <v>1431144000</v>
      </c>
      <c r="J3357">
        <v>1426407426</v>
      </c>
      <c r="K3357" t="b">
        <v>0</v>
      </c>
      <c r="L3357">
        <v>2</v>
      </c>
      <c r="M3357" t="b">
        <v>0</v>
      </c>
      <c r="N3357" t="s">
        <v>8269</v>
      </c>
      <c r="O3357" s="9">
        <f t="shared" si="212"/>
        <v>42078.34520833334</v>
      </c>
      <c r="P3357" t="str">
        <f t="shared" si="213"/>
        <v>theater</v>
      </c>
      <c r="Q3357" t="str">
        <f t="shared" si="214"/>
        <v>plays</v>
      </c>
      <c r="R3357">
        <f t="shared" si="215"/>
        <v>2015</v>
      </c>
    </row>
    <row r="3358" spans="1:18" ht="43.2" x14ac:dyDescent="0.55000000000000004">
      <c r="A3358">
        <v>4083</v>
      </c>
      <c r="B3358" s="3" t="s">
        <v>4079</v>
      </c>
      <c r="C3358" s="3" t="s">
        <v>8186</v>
      </c>
      <c r="D3358" s="6">
        <v>3500</v>
      </c>
      <c r="E3358" s="8">
        <v>759</v>
      </c>
      <c r="F3358" t="s">
        <v>8220</v>
      </c>
      <c r="G3358" t="s">
        <v>8223</v>
      </c>
      <c r="H3358" t="s">
        <v>8245</v>
      </c>
      <c r="I3358">
        <v>1452795416</v>
      </c>
      <c r="J3358">
        <v>1450203416</v>
      </c>
      <c r="K3358" t="b">
        <v>0</v>
      </c>
      <c r="L3358">
        <v>6</v>
      </c>
      <c r="M3358" t="b">
        <v>0</v>
      </c>
      <c r="N3358" t="s">
        <v>8269</v>
      </c>
      <c r="O3358" s="9">
        <f t="shared" si="212"/>
        <v>42353.761759259258</v>
      </c>
      <c r="P3358" t="str">
        <f t="shared" si="213"/>
        <v>theater</v>
      </c>
      <c r="Q3358" t="str">
        <f t="shared" si="214"/>
        <v>plays</v>
      </c>
      <c r="R3358">
        <f t="shared" si="215"/>
        <v>2015</v>
      </c>
    </row>
    <row r="3359" spans="1:18" ht="43.2" x14ac:dyDescent="0.55000000000000004">
      <c r="A3359">
        <v>4085</v>
      </c>
      <c r="B3359" s="3" t="s">
        <v>4081</v>
      </c>
      <c r="C3359" s="3" t="s">
        <v>8188</v>
      </c>
      <c r="D3359" s="6">
        <v>3500</v>
      </c>
      <c r="E3359" s="8">
        <v>10</v>
      </c>
      <c r="F3359" t="s">
        <v>8220</v>
      </c>
      <c r="G3359" t="s">
        <v>8223</v>
      </c>
      <c r="H3359" t="s">
        <v>8245</v>
      </c>
      <c r="I3359">
        <v>1427169540</v>
      </c>
      <c r="J3359">
        <v>1424701775</v>
      </c>
      <c r="K3359" t="b">
        <v>0</v>
      </c>
      <c r="L3359">
        <v>1</v>
      </c>
      <c r="M3359" t="b">
        <v>0</v>
      </c>
      <c r="N3359" t="s">
        <v>8269</v>
      </c>
      <c r="O3359" s="9">
        <f t="shared" si="212"/>
        <v>42058.603877314818</v>
      </c>
      <c r="P3359" t="str">
        <f t="shared" si="213"/>
        <v>theater</v>
      </c>
      <c r="Q3359" t="str">
        <f t="shared" si="214"/>
        <v>plays</v>
      </c>
      <c r="R3359">
        <f t="shared" si="215"/>
        <v>2015</v>
      </c>
    </row>
    <row r="3360" spans="1:18" ht="43.2" x14ac:dyDescent="0.55000000000000004">
      <c r="A3360">
        <v>4096</v>
      </c>
      <c r="B3360" s="3" t="s">
        <v>4092</v>
      </c>
      <c r="C3360" s="3" t="s">
        <v>8199</v>
      </c>
      <c r="D3360" s="6">
        <v>3500</v>
      </c>
      <c r="E3360" s="8">
        <v>400</v>
      </c>
      <c r="F3360" t="s">
        <v>8220</v>
      </c>
      <c r="G3360" t="s">
        <v>8224</v>
      </c>
      <c r="H3360" t="s">
        <v>8246</v>
      </c>
      <c r="I3360">
        <v>1488271860</v>
      </c>
      <c r="J3360">
        <v>1484484219</v>
      </c>
      <c r="K3360" t="b">
        <v>0</v>
      </c>
      <c r="L3360">
        <v>5</v>
      </c>
      <c r="M3360" t="b">
        <v>0</v>
      </c>
      <c r="N3360" t="s">
        <v>8269</v>
      </c>
      <c r="O3360" s="9">
        <f t="shared" si="212"/>
        <v>42750.530312499999</v>
      </c>
      <c r="P3360" t="str">
        <f t="shared" si="213"/>
        <v>theater</v>
      </c>
      <c r="Q3360" t="str">
        <f t="shared" si="214"/>
        <v>plays</v>
      </c>
      <c r="R3360">
        <f t="shared" si="215"/>
        <v>2017</v>
      </c>
    </row>
    <row r="3361" spans="1:18" ht="28.8" x14ac:dyDescent="0.55000000000000004">
      <c r="A3361">
        <v>4068</v>
      </c>
      <c r="B3361" s="3" t="s">
        <v>4064</v>
      </c>
      <c r="C3361" s="3" t="s">
        <v>8171</v>
      </c>
      <c r="D3361" s="6">
        <v>3495</v>
      </c>
      <c r="E3361" s="8">
        <v>34.950000000000003</v>
      </c>
      <c r="F3361" t="s">
        <v>8220</v>
      </c>
      <c r="G3361" t="s">
        <v>8223</v>
      </c>
      <c r="H3361" t="s">
        <v>8245</v>
      </c>
      <c r="I3361">
        <v>1484348700</v>
      </c>
      <c r="J3361">
        <v>1481756855</v>
      </c>
      <c r="K3361" t="b">
        <v>0</v>
      </c>
      <c r="L3361">
        <v>1</v>
      </c>
      <c r="M3361" t="b">
        <v>0</v>
      </c>
      <c r="N3361" t="s">
        <v>8269</v>
      </c>
      <c r="O3361" s="9">
        <f t="shared" si="212"/>
        <v>42718.963599537034</v>
      </c>
      <c r="P3361" t="str">
        <f t="shared" si="213"/>
        <v>theater</v>
      </c>
      <c r="Q3361" t="str">
        <f t="shared" si="214"/>
        <v>plays</v>
      </c>
      <c r="R3361">
        <f t="shared" si="215"/>
        <v>2016</v>
      </c>
    </row>
    <row r="3362" spans="1:18" ht="43.2" x14ac:dyDescent="0.55000000000000004">
      <c r="A3362">
        <v>530</v>
      </c>
      <c r="B3362" s="3" t="s">
        <v>531</v>
      </c>
      <c r="C3362" s="3" t="s">
        <v>4640</v>
      </c>
      <c r="D3362" s="6">
        <v>3405</v>
      </c>
      <c r="E3362" s="8">
        <v>3670</v>
      </c>
      <c r="F3362" t="s">
        <v>8218</v>
      </c>
      <c r="G3362" t="s">
        <v>8223</v>
      </c>
      <c r="H3362" t="s">
        <v>8245</v>
      </c>
      <c r="I3362">
        <v>1435111200</v>
      </c>
      <c r="J3362">
        <v>1433254268</v>
      </c>
      <c r="K3362" t="b">
        <v>0</v>
      </c>
      <c r="L3362">
        <v>29</v>
      </c>
      <c r="M3362" t="b">
        <v>1</v>
      </c>
      <c r="N3362" t="s">
        <v>8269</v>
      </c>
      <c r="O3362" s="9">
        <f t="shared" si="212"/>
        <v>42157.591064814813</v>
      </c>
      <c r="P3362" t="str">
        <f t="shared" si="213"/>
        <v>theater</v>
      </c>
      <c r="Q3362" t="str">
        <f t="shared" si="214"/>
        <v>plays</v>
      </c>
      <c r="R3362">
        <f t="shared" si="215"/>
        <v>2015</v>
      </c>
    </row>
    <row r="3363" spans="1:18" ht="43.2" x14ac:dyDescent="0.55000000000000004">
      <c r="A3363">
        <v>3585</v>
      </c>
      <c r="B3363" s="3" t="s">
        <v>3584</v>
      </c>
      <c r="C3363" s="3" t="s">
        <v>7695</v>
      </c>
      <c r="D3363" s="6">
        <v>3400</v>
      </c>
      <c r="E3363" s="8">
        <v>4050</v>
      </c>
      <c r="F3363" t="s">
        <v>8218</v>
      </c>
      <c r="G3363" t="s">
        <v>8223</v>
      </c>
      <c r="H3363" t="s">
        <v>8245</v>
      </c>
      <c r="I3363">
        <v>1419181890</v>
      </c>
      <c r="J3363">
        <v>1416589890</v>
      </c>
      <c r="K3363" t="b">
        <v>0</v>
      </c>
      <c r="L3363">
        <v>23</v>
      </c>
      <c r="M3363" t="b">
        <v>1</v>
      </c>
      <c r="N3363" t="s">
        <v>8269</v>
      </c>
      <c r="O3363" s="9">
        <f t="shared" si="212"/>
        <v>41964.716319444444</v>
      </c>
      <c r="P3363" t="str">
        <f t="shared" si="213"/>
        <v>theater</v>
      </c>
      <c r="Q3363" t="str">
        <f t="shared" si="214"/>
        <v>plays</v>
      </c>
      <c r="R3363">
        <f t="shared" si="215"/>
        <v>2014</v>
      </c>
    </row>
    <row r="3364" spans="1:18" ht="43.2" x14ac:dyDescent="0.55000000000000004">
      <c r="A3364">
        <v>3341</v>
      </c>
      <c r="B3364" s="3" t="s">
        <v>3341</v>
      </c>
      <c r="C3364" s="3" t="s">
        <v>7451</v>
      </c>
      <c r="D3364" s="6">
        <v>3350</v>
      </c>
      <c r="E3364" s="8">
        <v>3350</v>
      </c>
      <c r="F3364" t="s">
        <v>8218</v>
      </c>
      <c r="G3364" t="s">
        <v>8224</v>
      </c>
      <c r="H3364" t="s">
        <v>8246</v>
      </c>
      <c r="I3364">
        <v>1465750800</v>
      </c>
      <c r="J3364">
        <v>1463771421</v>
      </c>
      <c r="K3364" t="b">
        <v>0</v>
      </c>
      <c r="L3364">
        <v>28</v>
      </c>
      <c r="M3364" t="b">
        <v>1</v>
      </c>
      <c r="N3364" t="s">
        <v>8269</v>
      </c>
      <c r="O3364" s="9">
        <f t="shared" si="212"/>
        <v>42510.798854166671</v>
      </c>
      <c r="P3364" t="str">
        <f t="shared" si="213"/>
        <v>theater</v>
      </c>
      <c r="Q3364" t="str">
        <f t="shared" si="214"/>
        <v>plays</v>
      </c>
      <c r="R3364">
        <f t="shared" si="215"/>
        <v>2016</v>
      </c>
    </row>
    <row r="3365" spans="1:18" ht="43.2" x14ac:dyDescent="0.55000000000000004">
      <c r="A3365">
        <v>3483</v>
      </c>
      <c r="B3365" s="3" t="s">
        <v>3482</v>
      </c>
      <c r="C3365" s="3" t="s">
        <v>7593</v>
      </c>
      <c r="D3365" s="6">
        <v>3350</v>
      </c>
      <c r="E3365" s="8">
        <v>5358</v>
      </c>
      <c r="F3365" t="s">
        <v>8218</v>
      </c>
      <c r="G3365" t="s">
        <v>8223</v>
      </c>
      <c r="H3365" t="s">
        <v>8245</v>
      </c>
      <c r="I3365">
        <v>1404403381</v>
      </c>
      <c r="J3365">
        <v>1401811381</v>
      </c>
      <c r="K3365" t="b">
        <v>0</v>
      </c>
      <c r="L3365">
        <v>133</v>
      </c>
      <c r="M3365" t="b">
        <v>1</v>
      </c>
      <c r="N3365" t="s">
        <v>8269</v>
      </c>
      <c r="O3365" s="9">
        <f t="shared" si="212"/>
        <v>41793.668761574074</v>
      </c>
      <c r="P3365" t="str">
        <f t="shared" si="213"/>
        <v>theater</v>
      </c>
      <c r="Q3365" t="str">
        <f t="shared" si="214"/>
        <v>plays</v>
      </c>
      <c r="R3365">
        <f t="shared" si="215"/>
        <v>2014</v>
      </c>
    </row>
    <row r="3366" spans="1:18" ht="43.2" x14ac:dyDescent="0.55000000000000004">
      <c r="A3366">
        <v>536</v>
      </c>
      <c r="B3366" s="3" t="s">
        <v>537</v>
      </c>
      <c r="C3366" s="3" t="s">
        <v>4646</v>
      </c>
      <c r="D3366" s="6">
        <v>3300</v>
      </c>
      <c r="E3366" s="8">
        <v>3902.5</v>
      </c>
      <c r="F3366" t="s">
        <v>8218</v>
      </c>
      <c r="G3366" t="s">
        <v>8224</v>
      </c>
      <c r="H3366" t="s">
        <v>8246</v>
      </c>
      <c r="I3366">
        <v>1438624800</v>
      </c>
      <c r="J3366">
        <v>1435133807</v>
      </c>
      <c r="K3366" t="b">
        <v>0</v>
      </c>
      <c r="L3366">
        <v>39</v>
      </c>
      <c r="M3366" t="b">
        <v>1</v>
      </c>
      <c r="N3366" t="s">
        <v>8269</v>
      </c>
      <c r="O3366" s="9">
        <f t="shared" si="212"/>
        <v>42179.344988425932</v>
      </c>
      <c r="P3366" t="str">
        <f t="shared" si="213"/>
        <v>theater</v>
      </c>
      <c r="Q3366" t="str">
        <f t="shared" si="214"/>
        <v>plays</v>
      </c>
      <c r="R3366">
        <f t="shared" si="215"/>
        <v>2015</v>
      </c>
    </row>
    <row r="3367" spans="1:18" ht="43.2" x14ac:dyDescent="0.55000000000000004">
      <c r="A3367">
        <v>3261</v>
      </c>
      <c r="B3367" s="3" t="s">
        <v>3261</v>
      </c>
      <c r="C3367" s="3" t="s">
        <v>7371</v>
      </c>
      <c r="D3367" s="6">
        <v>3300</v>
      </c>
      <c r="E3367" s="8">
        <v>3315</v>
      </c>
      <c r="F3367" t="s">
        <v>8218</v>
      </c>
      <c r="G3367" t="s">
        <v>8223</v>
      </c>
      <c r="H3367" t="s">
        <v>8245</v>
      </c>
      <c r="I3367">
        <v>1437067476</v>
      </c>
      <c r="J3367">
        <v>1434475476</v>
      </c>
      <c r="K3367" t="b">
        <v>1</v>
      </c>
      <c r="L3367">
        <v>49</v>
      </c>
      <c r="M3367" t="b">
        <v>1</v>
      </c>
      <c r="N3367" t="s">
        <v>8269</v>
      </c>
      <c r="O3367" s="9">
        <f t="shared" si="212"/>
        <v>42171.725416666668</v>
      </c>
      <c r="P3367" t="str">
        <f t="shared" si="213"/>
        <v>theater</v>
      </c>
      <c r="Q3367" t="str">
        <f t="shared" si="214"/>
        <v>plays</v>
      </c>
      <c r="R3367">
        <f t="shared" si="215"/>
        <v>2015</v>
      </c>
    </row>
    <row r="3368" spans="1:18" ht="43.2" x14ac:dyDescent="0.55000000000000004">
      <c r="A3368">
        <v>3322</v>
      </c>
      <c r="B3368" s="3" t="s">
        <v>3322</v>
      </c>
      <c r="C3368" s="3" t="s">
        <v>7432</v>
      </c>
      <c r="D3368" s="6">
        <v>3300</v>
      </c>
      <c r="E3368" s="8">
        <v>3350</v>
      </c>
      <c r="F3368" t="s">
        <v>8218</v>
      </c>
      <c r="G3368" t="s">
        <v>8223</v>
      </c>
      <c r="H3368" t="s">
        <v>8245</v>
      </c>
      <c r="I3368">
        <v>1466567700</v>
      </c>
      <c r="J3368">
        <v>1464653696</v>
      </c>
      <c r="K3368" t="b">
        <v>0</v>
      </c>
      <c r="L3368">
        <v>23</v>
      </c>
      <c r="M3368" t="b">
        <v>1</v>
      </c>
      <c r="N3368" t="s">
        <v>8269</v>
      </c>
      <c r="O3368" s="9">
        <f t="shared" si="212"/>
        <v>42521.010370370372</v>
      </c>
      <c r="P3368" t="str">
        <f t="shared" si="213"/>
        <v>theater</v>
      </c>
      <c r="Q3368" t="str">
        <f t="shared" si="214"/>
        <v>plays</v>
      </c>
      <c r="R3368">
        <f t="shared" si="215"/>
        <v>2016</v>
      </c>
    </row>
    <row r="3369" spans="1:18" ht="43.2" x14ac:dyDescent="0.55000000000000004">
      <c r="A3369">
        <v>3526</v>
      </c>
      <c r="B3369" s="3" t="s">
        <v>3525</v>
      </c>
      <c r="C3369" s="3" t="s">
        <v>7636</v>
      </c>
      <c r="D3369" s="6">
        <v>3300</v>
      </c>
      <c r="E3369" s="8">
        <v>3366</v>
      </c>
      <c r="F3369" t="s">
        <v>8218</v>
      </c>
      <c r="G3369" t="s">
        <v>8223</v>
      </c>
      <c r="H3369" t="s">
        <v>8245</v>
      </c>
      <c r="I3369">
        <v>1461823140</v>
      </c>
      <c r="J3369">
        <v>1459411371</v>
      </c>
      <c r="K3369" t="b">
        <v>0</v>
      </c>
      <c r="L3369">
        <v>34</v>
      </c>
      <c r="M3369" t="b">
        <v>1</v>
      </c>
      <c r="N3369" t="s">
        <v>8269</v>
      </c>
      <c r="O3369" s="9">
        <f t="shared" si="212"/>
        <v>42460.335312499999</v>
      </c>
      <c r="P3369" t="str">
        <f t="shared" si="213"/>
        <v>theater</v>
      </c>
      <c r="Q3369" t="str">
        <f t="shared" si="214"/>
        <v>plays</v>
      </c>
      <c r="R3369">
        <f t="shared" si="215"/>
        <v>2016</v>
      </c>
    </row>
    <row r="3370" spans="1:18" ht="28.8" x14ac:dyDescent="0.55000000000000004">
      <c r="A3370">
        <v>3720</v>
      </c>
      <c r="B3370" s="3" t="s">
        <v>3717</v>
      </c>
      <c r="C3370" s="3" t="s">
        <v>7830</v>
      </c>
      <c r="D3370" s="6">
        <v>3300</v>
      </c>
      <c r="E3370" s="8">
        <v>3449</v>
      </c>
      <c r="F3370" t="s">
        <v>8218</v>
      </c>
      <c r="G3370" t="s">
        <v>8223</v>
      </c>
      <c r="H3370" t="s">
        <v>8245</v>
      </c>
      <c r="I3370">
        <v>1435881006</v>
      </c>
      <c r="J3370">
        <v>1433980206</v>
      </c>
      <c r="K3370" t="b">
        <v>0</v>
      </c>
      <c r="L3370">
        <v>40</v>
      </c>
      <c r="M3370" t="b">
        <v>1</v>
      </c>
      <c r="N3370" t="s">
        <v>8269</v>
      </c>
      <c r="O3370" s="9">
        <f t="shared" si="212"/>
        <v>42165.993125000001</v>
      </c>
      <c r="P3370" t="str">
        <f t="shared" si="213"/>
        <v>theater</v>
      </c>
      <c r="Q3370" t="str">
        <f t="shared" si="214"/>
        <v>plays</v>
      </c>
      <c r="R3370">
        <f t="shared" si="215"/>
        <v>2015</v>
      </c>
    </row>
    <row r="3371" spans="1:18" ht="43.2" x14ac:dyDescent="0.55000000000000004">
      <c r="A3371">
        <v>3938</v>
      </c>
      <c r="B3371" s="3" t="s">
        <v>3935</v>
      </c>
      <c r="C3371" s="3" t="s">
        <v>8046</v>
      </c>
      <c r="D3371" s="6">
        <v>3255</v>
      </c>
      <c r="E3371" s="8">
        <v>397</v>
      </c>
      <c r="F3371" t="s">
        <v>8220</v>
      </c>
      <c r="G3371" t="s">
        <v>8223</v>
      </c>
      <c r="H3371" t="s">
        <v>8245</v>
      </c>
      <c r="I3371">
        <v>1435441454</v>
      </c>
      <c r="J3371">
        <v>1432763054</v>
      </c>
      <c r="K3371" t="b">
        <v>0</v>
      </c>
      <c r="L3371">
        <v>5</v>
      </c>
      <c r="M3371" t="b">
        <v>0</v>
      </c>
      <c r="N3371" t="s">
        <v>8269</v>
      </c>
      <c r="O3371" s="9">
        <f t="shared" si="212"/>
        <v>42151.905717592599</v>
      </c>
      <c r="P3371" t="str">
        <f t="shared" si="213"/>
        <v>theater</v>
      </c>
      <c r="Q3371" t="str">
        <f t="shared" si="214"/>
        <v>plays</v>
      </c>
      <c r="R3371">
        <f t="shared" si="215"/>
        <v>2015</v>
      </c>
    </row>
    <row r="3372" spans="1:18" ht="43.2" x14ac:dyDescent="0.55000000000000004">
      <c r="A3372">
        <v>2971</v>
      </c>
      <c r="B3372" s="3" t="s">
        <v>2971</v>
      </c>
      <c r="C3372" s="3" t="s">
        <v>7081</v>
      </c>
      <c r="D3372" s="6">
        <v>3200</v>
      </c>
      <c r="E3372" s="8">
        <v>3205</v>
      </c>
      <c r="F3372" t="s">
        <v>8218</v>
      </c>
      <c r="G3372" t="s">
        <v>8223</v>
      </c>
      <c r="H3372" t="s">
        <v>8245</v>
      </c>
      <c r="I3372">
        <v>1409500078</v>
      </c>
      <c r="J3372">
        <v>1406908078</v>
      </c>
      <c r="K3372" t="b">
        <v>0</v>
      </c>
      <c r="L3372">
        <v>43</v>
      </c>
      <c r="M3372" t="b">
        <v>1</v>
      </c>
      <c r="N3372" t="s">
        <v>8269</v>
      </c>
      <c r="O3372" s="9">
        <f t="shared" si="212"/>
        <v>41852.658310185187</v>
      </c>
      <c r="P3372" t="str">
        <f t="shared" si="213"/>
        <v>theater</v>
      </c>
      <c r="Q3372" t="str">
        <f t="shared" si="214"/>
        <v>plays</v>
      </c>
      <c r="R3372">
        <f t="shared" si="215"/>
        <v>2014</v>
      </c>
    </row>
    <row r="3373" spans="1:18" ht="43.2" x14ac:dyDescent="0.55000000000000004">
      <c r="A3373">
        <v>3186</v>
      </c>
      <c r="B3373" s="3" t="s">
        <v>3186</v>
      </c>
      <c r="C3373" s="3" t="s">
        <v>7296</v>
      </c>
      <c r="D3373" s="6">
        <v>3200</v>
      </c>
      <c r="E3373" s="8">
        <v>3270</v>
      </c>
      <c r="F3373" t="s">
        <v>8218</v>
      </c>
      <c r="G3373" t="s">
        <v>8224</v>
      </c>
      <c r="H3373" t="s">
        <v>8246</v>
      </c>
      <c r="I3373">
        <v>1410901200</v>
      </c>
      <c r="J3373">
        <v>1408313438</v>
      </c>
      <c r="K3373" t="b">
        <v>1</v>
      </c>
      <c r="L3373">
        <v>70</v>
      </c>
      <c r="M3373" t="b">
        <v>1</v>
      </c>
      <c r="N3373" t="s">
        <v>8269</v>
      </c>
      <c r="O3373" s="9">
        <f t="shared" si="212"/>
        <v>41868.924050925925</v>
      </c>
      <c r="P3373" t="str">
        <f t="shared" si="213"/>
        <v>theater</v>
      </c>
      <c r="Q3373" t="str">
        <f t="shared" si="214"/>
        <v>plays</v>
      </c>
      <c r="R3373">
        <f t="shared" si="215"/>
        <v>2014</v>
      </c>
    </row>
    <row r="3374" spans="1:18" ht="43.2" x14ac:dyDescent="0.55000000000000004">
      <c r="A3374">
        <v>3560</v>
      </c>
      <c r="B3374" s="3" t="s">
        <v>3559</v>
      </c>
      <c r="C3374" s="3" t="s">
        <v>7670</v>
      </c>
      <c r="D3374" s="6">
        <v>3200</v>
      </c>
      <c r="E3374" s="8">
        <v>3470</v>
      </c>
      <c r="F3374" t="s">
        <v>8218</v>
      </c>
      <c r="G3374" t="s">
        <v>8228</v>
      </c>
      <c r="H3374" t="s">
        <v>8250</v>
      </c>
      <c r="I3374">
        <v>1432694700</v>
      </c>
      <c r="J3374">
        <v>1429651266</v>
      </c>
      <c r="K3374" t="b">
        <v>0</v>
      </c>
      <c r="L3374">
        <v>74</v>
      </c>
      <c r="M3374" t="b">
        <v>1</v>
      </c>
      <c r="N3374" t="s">
        <v>8269</v>
      </c>
      <c r="O3374" s="9">
        <f t="shared" si="212"/>
        <v>42115.889652777783</v>
      </c>
      <c r="P3374" t="str">
        <f t="shared" si="213"/>
        <v>theater</v>
      </c>
      <c r="Q3374" t="str">
        <f t="shared" si="214"/>
        <v>plays</v>
      </c>
      <c r="R3374">
        <f t="shared" si="215"/>
        <v>2015</v>
      </c>
    </row>
    <row r="3375" spans="1:18" ht="28.8" x14ac:dyDescent="0.55000000000000004">
      <c r="A3375">
        <v>3223</v>
      </c>
      <c r="B3375" s="3" t="s">
        <v>3223</v>
      </c>
      <c r="C3375" s="3" t="s">
        <v>7333</v>
      </c>
      <c r="D3375" s="6">
        <v>3100</v>
      </c>
      <c r="E3375" s="8">
        <v>3395</v>
      </c>
      <c r="F3375" t="s">
        <v>8218</v>
      </c>
      <c r="G3375" t="s">
        <v>8223</v>
      </c>
      <c r="H3375" t="s">
        <v>8245</v>
      </c>
      <c r="I3375">
        <v>1440100976</v>
      </c>
      <c r="J3375">
        <v>1437508976</v>
      </c>
      <c r="K3375" t="b">
        <v>1</v>
      </c>
      <c r="L3375">
        <v>74</v>
      </c>
      <c r="M3375" t="b">
        <v>1</v>
      </c>
      <c r="N3375" t="s">
        <v>8269</v>
      </c>
      <c r="O3375" s="9">
        <f t="shared" si="212"/>
        <v>42206.835370370376</v>
      </c>
      <c r="P3375" t="str">
        <f t="shared" si="213"/>
        <v>theater</v>
      </c>
      <c r="Q3375" t="str">
        <f t="shared" si="214"/>
        <v>plays</v>
      </c>
      <c r="R3375">
        <f t="shared" si="215"/>
        <v>2015</v>
      </c>
    </row>
    <row r="3376" spans="1:18" ht="43.2" x14ac:dyDescent="0.55000000000000004">
      <c r="A3376">
        <v>522</v>
      </c>
      <c r="B3376" s="3" t="s">
        <v>523</v>
      </c>
      <c r="C3376" s="3" t="s">
        <v>4632</v>
      </c>
      <c r="D3376" s="6">
        <v>3000</v>
      </c>
      <c r="E3376" s="8">
        <v>3440</v>
      </c>
      <c r="F3376" t="s">
        <v>8218</v>
      </c>
      <c r="G3376" t="s">
        <v>8223</v>
      </c>
      <c r="H3376" t="s">
        <v>8245</v>
      </c>
      <c r="I3376">
        <v>1458518325</v>
      </c>
      <c r="J3376">
        <v>1456793925</v>
      </c>
      <c r="K3376" t="b">
        <v>0</v>
      </c>
      <c r="L3376">
        <v>31</v>
      </c>
      <c r="M3376" t="b">
        <v>1</v>
      </c>
      <c r="N3376" t="s">
        <v>8269</v>
      </c>
      <c r="O3376" s="9">
        <f t="shared" si="212"/>
        <v>42430.040798611109</v>
      </c>
      <c r="P3376" t="str">
        <f t="shared" si="213"/>
        <v>theater</v>
      </c>
      <c r="Q3376" t="str">
        <f t="shared" si="214"/>
        <v>plays</v>
      </c>
      <c r="R3376">
        <f t="shared" si="215"/>
        <v>2016</v>
      </c>
    </row>
    <row r="3377" spans="1:18" ht="43.2" x14ac:dyDescent="0.55000000000000004">
      <c r="A3377">
        <v>1291</v>
      </c>
      <c r="B3377" s="3" t="s">
        <v>1292</v>
      </c>
      <c r="C3377" s="3" t="s">
        <v>5401</v>
      </c>
      <c r="D3377" s="6">
        <v>3000</v>
      </c>
      <c r="E3377" s="8">
        <v>4371</v>
      </c>
      <c r="F3377" t="s">
        <v>8218</v>
      </c>
      <c r="G3377" t="s">
        <v>8223</v>
      </c>
      <c r="H3377" t="s">
        <v>8245</v>
      </c>
      <c r="I3377">
        <v>1428390000</v>
      </c>
      <c r="J3377">
        <v>1425224391</v>
      </c>
      <c r="K3377" t="b">
        <v>0</v>
      </c>
      <c r="L3377">
        <v>42</v>
      </c>
      <c r="M3377" t="b">
        <v>1</v>
      </c>
      <c r="N3377" t="s">
        <v>8269</v>
      </c>
      <c r="O3377" s="9">
        <f t="shared" si="212"/>
        <v>42064.652673611112</v>
      </c>
      <c r="P3377" t="str">
        <f t="shared" si="213"/>
        <v>theater</v>
      </c>
      <c r="Q3377" t="str">
        <f t="shared" si="214"/>
        <v>plays</v>
      </c>
      <c r="R3377">
        <f t="shared" si="215"/>
        <v>2015</v>
      </c>
    </row>
    <row r="3378" spans="1:18" ht="43.2" x14ac:dyDescent="0.55000000000000004">
      <c r="A3378">
        <v>1300</v>
      </c>
      <c r="B3378" s="3" t="s">
        <v>1301</v>
      </c>
      <c r="C3378" s="3" t="s">
        <v>5410</v>
      </c>
      <c r="D3378" s="6">
        <v>3000</v>
      </c>
      <c r="E3378" s="8">
        <v>4050</v>
      </c>
      <c r="F3378" t="s">
        <v>8218</v>
      </c>
      <c r="G3378" t="s">
        <v>8223</v>
      </c>
      <c r="H3378" t="s">
        <v>8245</v>
      </c>
      <c r="I3378">
        <v>1464807420</v>
      </c>
      <c r="J3378">
        <v>1461427938</v>
      </c>
      <c r="K3378" t="b">
        <v>0</v>
      </c>
      <c r="L3378">
        <v>24</v>
      </c>
      <c r="M3378" t="b">
        <v>1</v>
      </c>
      <c r="N3378" t="s">
        <v>8269</v>
      </c>
      <c r="O3378" s="9">
        <f t="shared" si="212"/>
        <v>42483.675208333334</v>
      </c>
      <c r="P3378" t="str">
        <f t="shared" si="213"/>
        <v>theater</v>
      </c>
      <c r="Q3378" t="str">
        <f t="shared" si="214"/>
        <v>plays</v>
      </c>
      <c r="R3378">
        <f t="shared" si="215"/>
        <v>2016</v>
      </c>
    </row>
    <row r="3379" spans="1:18" ht="28.8" x14ac:dyDescent="0.55000000000000004">
      <c r="A3379">
        <v>2789</v>
      </c>
      <c r="B3379" s="3" t="s">
        <v>2789</v>
      </c>
      <c r="C3379" s="3" t="s">
        <v>6899</v>
      </c>
      <c r="D3379" s="6">
        <v>3000</v>
      </c>
      <c r="E3379" s="8">
        <v>3035</v>
      </c>
      <c r="F3379" t="s">
        <v>8218</v>
      </c>
      <c r="G3379" t="s">
        <v>8223</v>
      </c>
      <c r="H3379" t="s">
        <v>8245</v>
      </c>
      <c r="I3379">
        <v>1426132800</v>
      </c>
      <c r="J3379">
        <v>1424477934</v>
      </c>
      <c r="K3379" t="b">
        <v>0</v>
      </c>
      <c r="L3379">
        <v>24</v>
      </c>
      <c r="M3379" t="b">
        <v>1</v>
      </c>
      <c r="N3379" t="s">
        <v>8269</v>
      </c>
      <c r="O3379" s="9">
        <f t="shared" si="212"/>
        <v>42056.013124999998</v>
      </c>
      <c r="P3379" t="str">
        <f t="shared" si="213"/>
        <v>theater</v>
      </c>
      <c r="Q3379" t="str">
        <f t="shared" si="214"/>
        <v>plays</v>
      </c>
      <c r="R3379">
        <f t="shared" si="215"/>
        <v>2015</v>
      </c>
    </row>
    <row r="3380" spans="1:18" ht="43.2" x14ac:dyDescent="0.55000000000000004">
      <c r="A3380">
        <v>2790</v>
      </c>
      <c r="B3380" s="3" t="s">
        <v>2790</v>
      </c>
      <c r="C3380" s="3" t="s">
        <v>6900</v>
      </c>
      <c r="D3380" s="6">
        <v>3000</v>
      </c>
      <c r="E3380" s="8">
        <v>3160</v>
      </c>
      <c r="F3380" t="s">
        <v>8218</v>
      </c>
      <c r="G3380" t="s">
        <v>8223</v>
      </c>
      <c r="H3380" t="s">
        <v>8245</v>
      </c>
      <c r="I3380">
        <v>1423693903</v>
      </c>
      <c r="J3380">
        <v>1421101903</v>
      </c>
      <c r="K3380" t="b">
        <v>0</v>
      </c>
      <c r="L3380">
        <v>66</v>
      </c>
      <c r="M3380" t="b">
        <v>1</v>
      </c>
      <c r="N3380" t="s">
        <v>8269</v>
      </c>
      <c r="O3380" s="9">
        <f t="shared" si="212"/>
        <v>42016.938692129625</v>
      </c>
      <c r="P3380" t="str">
        <f t="shared" si="213"/>
        <v>theater</v>
      </c>
      <c r="Q3380" t="str">
        <f t="shared" si="214"/>
        <v>plays</v>
      </c>
      <c r="R3380">
        <f t="shared" si="215"/>
        <v>2015</v>
      </c>
    </row>
    <row r="3381" spans="1:18" ht="43.2" x14ac:dyDescent="0.55000000000000004">
      <c r="A3381">
        <v>2802</v>
      </c>
      <c r="B3381" s="3" t="s">
        <v>2802</v>
      </c>
      <c r="C3381" s="3" t="s">
        <v>6912</v>
      </c>
      <c r="D3381" s="6">
        <v>3000</v>
      </c>
      <c r="E3381" s="8">
        <v>3055</v>
      </c>
      <c r="F3381" t="s">
        <v>8218</v>
      </c>
      <c r="G3381" t="s">
        <v>8224</v>
      </c>
      <c r="H3381" t="s">
        <v>8246</v>
      </c>
      <c r="I3381">
        <v>1438875107</v>
      </c>
      <c r="J3381">
        <v>1436283107</v>
      </c>
      <c r="K3381" t="b">
        <v>0</v>
      </c>
      <c r="L3381">
        <v>90</v>
      </c>
      <c r="M3381" t="b">
        <v>1</v>
      </c>
      <c r="N3381" t="s">
        <v>8269</v>
      </c>
      <c r="O3381" s="9">
        <f t="shared" si="212"/>
        <v>42192.64707175926</v>
      </c>
      <c r="P3381" t="str">
        <f t="shared" si="213"/>
        <v>theater</v>
      </c>
      <c r="Q3381" t="str">
        <f t="shared" si="214"/>
        <v>plays</v>
      </c>
      <c r="R3381">
        <f t="shared" si="215"/>
        <v>2015</v>
      </c>
    </row>
    <row r="3382" spans="1:18" ht="43.2" x14ac:dyDescent="0.55000000000000004">
      <c r="A3382">
        <v>2806</v>
      </c>
      <c r="B3382" s="3" t="s">
        <v>2806</v>
      </c>
      <c r="C3382" s="3" t="s">
        <v>6916</v>
      </c>
      <c r="D3382" s="6">
        <v>3000</v>
      </c>
      <c r="E3382" s="8">
        <v>3363</v>
      </c>
      <c r="F3382" t="s">
        <v>8218</v>
      </c>
      <c r="G3382" t="s">
        <v>8224</v>
      </c>
      <c r="H3382" t="s">
        <v>8246</v>
      </c>
      <c r="I3382">
        <v>1438772400</v>
      </c>
      <c r="J3382">
        <v>1435645490</v>
      </c>
      <c r="K3382" t="b">
        <v>0</v>
      </c>
      <c r="L3382">
        <v>76</v>
      </c>
      <c r="M3382" t="b">
        <v>1</v>
      </c>
      <c r="N3382" t="s">
        <v>8269</v>
      </c>
      <c r="O3382" s="9">
        <f t="shared" si="212"/>
        <v>42185.267245370371</v>
      </c>
      <c r="P3382" t="str">
        <f t="shared" si="213"/>
        <v>theater</v>
      </c>
      <c r="Q3382" t="str">
        <f t="shared" si="214"/>
        <v>plays</v>
      </c>
      <c r="R3382">
        <f t="shared" si="215"/>
        <v>2015</v>
      </c>
    </row>
    <row r="3383" spans="1:18" ht="43.2" x14ac:dyDescent="0.55000000000000004">
      <c r="A3383">
        <v>2816</v>
      </c>
      <c r="B3383" s="3" t="s">
        <v>2816</v>
      </c>
      <c r="C3383" s="3" t="s">
        <v>6926</v>
      </c>
      <c r="D3383" s="6">
        <v>3000</v>
      </c>
      <c r="E3383" s="8">
        <v>4247</v>
      </c>
      <c r="F3383" t="s">
        <v>8218</v>
      </c>
      <c r="G3383" t="s">
        <v>8224</v>
      </c>
      <c r="H3383" t="s">
        <v>8246</v>
      </c>
      <c r="I3383">
        <v>1438531200</v>
      </c>
      <c r="J3383">
        <v>1435921992</v>
      </c>
      <c r="K3383" t="b">
        <v>0</v>
      </c>
      <c r="L3383">
        <v>169</v>
      </c>
      <c r="M3383" t="b">
        <v>1</v>
      </c>
      <c r="N3383" t="s">
        <v>8269</v>
      </c>
      <c r="O3383" s="9">
        <f t="shared" si="212"/>
        <v>42188.467499999999</v>
      </c>
      <c r="P3383" t="str">
        <f t="shared" si="213"/>
        <v>theater</v>
      </c>
      <c r="Q3383" t="str">
        <f t="shared" si="214"/>
        <v>plays</v>
      </c>
      <c r="R3383">
        <f t="shared" si="215"/>
        <v>2015</v>
      </c>
    </row>
    <row r="3384" spans="1:18" ht="43.2" x14ac:dyDescent="0.55000000000000004">
      <c r="A3384">
        <v>2825</v>
      </c>
      <c r="B3384" s="3" t="s">
        <v>2825</v>
      </c>
      <c r="C3384" s="3" t="s">
        <v>6935</v>
      </c>
      <c r="D3384" s="6">
        <v>3000</v>
      </c>
      <c r="E3384" s="8">
        <v>3100</v>
      </c>
      <c r="F3384" t="s">
        <v>8218</v>
      </c>
      <c r="G3384" t="s">
        <v>8224</v>
      </c>
      <c r="H3384" t="s">
        <v>8246</v>
      </c>
      <c r="I3384">
        <v>1449255686</v>
      </c>
      <c r="J3384">
        <v>1446663686</v>
      </c>
      <c r="K3384" t="b">
        <v>0</v>
      </c>
      <c r="L3384">
        <v>51</v>
      </c>
      <c r="M3384" t="b">
        <v>1</v>
      </c>
      <c r="N3384" t="s">
        <v>8269</v>
      </c>
      <c r="O3384" s="9">
        <f t="shared" si="212"/>
        <v>42312.792662037042</v>
      </c>
      <c r="P3384" t="str">
        <f t="shared" si="213"/>
        <v>theater</v>
      </c>
      <c r="Q3384" t="str">
        <f t="shared" si="214"/>
        <v>plays</v>
      </c>
      <c r="R3384">
        <f t="shared" si="215"/>
        <v>2015</v>
      </c>
    </row>
    <row r="3385" spans="1:18" ht="28.8" x14ac:dyDescent="0.55000000000000004">
      <c r="A3385">
        <v>2830</v>
      </c>
      <c r="B3385" s="3" t="s">
        <v>2830</v>
      </c>
      <c r="C3385" s="3" t="s">
        <v>6940</v>
      </c>
      <c r="D3385" s="6">
        <v>3000</v>
      </c>
      <c r="E3385" s="8">
        <v>3000</v>
      </c>
      <c r="F3385" t="s">
        <v>8218</v>
      </c>
      <c r="G3385" t="s">
        <v>8223</v>
      </c>
      <c r="H3385" t="s">
        <v>8245</v>
      </c>
      <c r="I3385">
        <v>1399867140</v>
      </c>
      <c r="J3385">
        <v>1398802148</v>
      </c>
      <c r="K3385" t="b">
        <v>0</v>
      </c>
      <c r="L3385">
        <v>11</v>
      </c>
      <c r="M3385" t="b">
        <v>1</v>
      </c>
      <c r="N3385" t="s">
        <v>8269</v>
      </c>
      <c r="O3385" s="9">
        <f t="shared" si="212"/>
        <v>41758.839675925927</v>
      </c>
      <c r="P3385" t="str">
        <f t="shared" si="213"/>
        <v>theater</v>
      </c>
      <c r="Q3385" t="str">
        <f t="shared" si="214"/>
        <v>plays</v>
      </c>
      <c r="R3385">
        <f t="shared" si="215"/>
        <v>2014</v>
      </c>
    </row>
    <row r="3386" spans="1:18" ht="28.8" x14ac:dyDescent="0.55000000000000004">
      <c r="A3386">
        <v>2831</v>
      </c>
      <c r="B3386" s="3" t="s">
        <v>2831</v>
      </c>
      <c r="C3386" s="3" t="s">
        <v>6941</v>
      </c>
      <c r="D3386" s="6">
        <v>3000</v>
      </c>
      <c r="E3386" s="8">
        <v>3320</v>
      </c>
      <c r="F3386" t="s">
        <v>8218</v>
      </c>
      <c r="G3386" t="s">
        <v>8223</v>
      </c>
      <c r="H3386" t="s">
        <v>8245</v>
      </c>
      <c r="I3386">
        <v>1437076070</v>
      </c>
      <c r="J3386">
        <v>1434484070</v>
      </c>
      <c r="K3386" t="b">
        <v>0</v>
      </c>
      <c r="L3386">
        <v>52</v>
      </c>
      <c r="M3386" t="b">
        <v>1</v>
      </c>
      <c r="N3386" t="s">
        <v>8269</v>
      </c>
      <c r="O3386" s="9">
        <f t="shared" si="212"/>
        <v>42171.824884259258</v>
      </c>
      <c r="P3386" t="str">
        <f t="shared" si="213"/>
        <v>theater</v>
      </c>
      <c r="Q3386" t="str">
        <f t="shared" si="214"/>
        <v>plays</v>
      </c>
      <c r="R3386">
        <f t="shared" si="215"/>
        <v>2015</v>
      </c>
    </row>
    <row r="3387" spans="1:18" ht="43.2" x14ac:dyDescent="0.55000000000000004">
      <c r="A3387">
        <v>2856</v>
      </c>
      <c r="B3387" s="3" t="s">
        <v>2856</v>
      </c>
      <c r="C3387" s="3" t="s">
        <v>6966</v>
      </c>
      <c r="D3387" s="6">
        <v>3000</v>
      </c>
      <c r="E3387" s="8">
        <v>146</v>
      </c>
      <c r="F3387" t="s">
        <v>8220</v>
      </c>
      <c r="G3387" t="s">
        <v>8223</v>
      </c>
      <c r="H3387" t="s">
        <v>8245</v>
      </c>
      <c r="I3387">
        <v>1439069640</v>
      </c>
      <c r="J3387">
        <v>1433897647</v>
      </c>
      <c r="K3387" t="b">
        <v>0</v>
      </c>
      <c r="L3387">
        <v>6</v>
      </c>
      <c r="M3387" t="b">
        <v>0</v>
      </c>
      <c r="N3387" t="s">
        <v>8269</v>
      </c>
      <c r="O3387" s="9">
        <f t="shared" si="212"/>
        <v>42165.037581018521</v>
      </c>
      <c r="P3387" t="str">
        <f t="shared" si="213"/>
        <v>theater</v>
      </c>
      <c r="Q3387" t="str">
        <f t="shared" si="214"/>
        <v>plays</v>
      </c>
      <c r="R3387">
        <f t="shared" si="215"/>
        <v>2015</v>
      </c>
    </row>
    <row r="3388" spans="1:18" ht="28.8" x14ac:dyDescent="0.55000000000000004">
      <c r="A3388">
        <v>2872</v>
      </c>
      <c r="B3388" s="3" t="s">
        <v>2872</v>
      </c>
      <c r="C3388" s="3" t="s">
        <v>6982</v>
      </c>
      <c r="D3388" s="6">
        <v>3000</v>
      </c>
      <c r="E3388" s="8">
        <v>0</v>
      </c>
      <c r="F3388" t="s">
        <v>8220</v>
      </c>
      <c r="G3388" t="s">
        <v>8223</v>
      </c>
      <c r="H3388" t="s">
        <v>8245</v>
      </c>
      <c r="I3388">
        <v>1434768438</v>
      </c>
      <c r="J3388">
        <v>1429584438</v>
      </c>
      <c r="K3388" t="b">
        <v>0</v>
      </c>
      <c r="L3388">
        <v>0</v>
      </c>
      <c r="M3388" t="b">
        <v>0</v>
      </c>
      <c r="N3388" t="s">
        <v>8269</v>
      </c>
      <c r="O3388" s="9">
        <f t="shared" si="212"/>
        <v>42115.11618055556</v>
      </c>
      <c r="P3388" t="str">
        <f t="shared" si="213"/>
        <v>theater</v>
      </c>
      <c r="Q3388" t="str">
        <f t="shared" si="214"/>
        <v>plays</v>
      </c>
      <c r="R3388">
        <f t="shared" si="215"/>
        <v>2015</v>
      </c>
    </row>
    <row r="3389" spans="1:18" ht="43.2" x14ac:dyDescent="0.55000000000000004">
      <c r="A3389">
        <v>2878</v>
      </c>
      <c r="B3389" s="3" t="s">
        <v>2878</v>
      </c>
      <c r="C3389" s="3" t="s">
        <v>6988</v>
      </c>
      <c r="D3389" s="6">
        <v>3000</v>
      </c>
      <c r="E3389" s="8">
        <v>63</v>
      </c>
      <c r="F3389" t="s">
        <v>8220</v>
      </c>
      <c r="G3389" t="s">
        <v>8224</v>
      </c>
      <c r="H3389" t="s">
        <v>8246</v>
      </c>
      <c r="I3389">
        <v>1435934795</v>
      </c>
      <c r="J3389">
        <v>1430750795</v>
      </c>
      <c r="K3389" t="b">
        <v>0</v>
      </c>
      <c r="L3389">
        <v>4</v>
      </c>
      <c r="M3389" t="b">
        <v>0</v>
      </c>
      <c r="N3389" t="s">
        <v>8269</v>
      </c>
      <c r="O3389" s="9">
        <f t="shared" si="212"/>
        <v>42128.615682870368</v>
      </c>
      <c r="P3389" t="str">
        <f t="shared" si="213"/>
        <v>theater</v>
      </c>
      <c r="Q3389" t="str">
        <f t="shared" si="214"/>
        <v>plays</v>
      </c>
      <c r="R3389">
        <f t="shared" si="215"/>
        <v>2015</v>
      </c>
    </row>
    <row r="3390" spans="1:18" ht="43.2" x14ac:dyDescent="0.55000000000000004">
      <c r="A3390">
        <v>2887</v>
      </c>
      <c r="B3390" s="3" t="s">
        <v>2887</v>
      </c>
      <c r="C3390" s="3" t="s">
        <v>6997</v>
      </c>
      <c r="D3390" s="6">
        <v>3000</v>
      </c>
      <c r="E3390" s="8">
        <v>5</v>
      </c>
      <c r="F3390" t="s">
        <v>8220</v>
      </c>
      <c r="G3390" t="s">
        <v>8223</v>
      </c>
      <c r="H3390" t="s">
        <v>8245</v>
      </c>
      <c r="I3390">
        <v>1420971324</v>
      </c>
      <c r="J3390">
        <v>1418379324</v>
      </c>
      <c r="K3390" t="b">
        <v>0</v>
      </c>
      <c r="L3390">
        <v>1</v>
      </c>
      <c r="M3390" t="b">
        <v>0</v>
      </c>
      <c r="N3390" t="s">
        <v>8269</v>
      </c>
      <c r="O3390" s="9">
        <f t="shared" si="212"/>
        <v>41985.427361111113</v>
      </c>
      <c r="P3390" t="str">
        <f t="shared" si="213"/>
        <v>theater</v>
      </c>
      <c r="Q3390" t="str">
        <f t="shared" si="214"/>
        <v>plays</v>
      </c>
      <c r="R3390">
        <f t="shared" si="215"/>
        <v>2014</v>
      </c>
    </row>
    <row r="3391" spans="1:18" ht="43.2" x14ac:dyDescent="0.55000000000000004">
      <c r="A3391">
        <v>2889</v>
      </c>
      <c r="B3391" s="3" t="s">
        <v>2889</v>
      </c>
      <c r="C3391" s="3" t="s">
        <v>6999</v>
      </c>
      <c r="D3391" s="6">
        <v>3000</v>
      </c>
      <c r="E3391" s="8">
        <v>1142</v>
      </c>
      <c r="F3391" t="s">
        <v>8220</v>
      </c>
      <c r="G3391" t="s">
        <v>8223</v>
      </c>
      <c r="H3391" t="s">
        <v>8245</v>
      </c>
      <c r="I3391">
        <v>1409344985</v>
      </c>
      <c r="J3391">
        <v>1406752985</v>
      </c>
      <c r="K3391" t="b">
        <v>0</v>
      </c>
      <c r="L3391">
        <v>14</v>
      </c>
      <c r="M3391" t="b">
        <v>0</v>
      </c>
      <c r="N3391" t="s">
        <v>8269</v>
      </c>
      <c r="O3391" s="9">
        <f t="shared" si="212"/>
        <v>41850.863252314812</v>
      </c>
      <c r="P3391" t="str">
        <f t="shared" si="213"/>
        <v>theater</v>
      </c>
      <c r="Q3391" t="str">
        <f t="shared" si="214"/>
        <v>plays</v>
      </c>
      <c r="R3391">
        <f t="shared" si="215"/>
        <v>2014</v>
      </c>
    </row>
    <row r="3392" spans="1:18" ht="43.2" x14ac:dyDescent="0.55000000000000004">
      <c r="A3392">
        <v>2896</v>
      </c>
      <c r="B3392" s="3" t="s">
        <v>2896</v>
      </c>
      <c r="C3392" s="3" t="s">
        <v>7006</v>
      </c>
      <c r="D3392" s="6">
        <v>3000</v>
      </c>
      <c r="E3392" s="8">
        <v>625</v>
      </c>
      <c r="F3392" t="s">
        <v>8220</v>
      </c>
      <c r="G3392" t="s">
        <v>8223</v>
      </c>
      <c r="H3392" t="s">
        <v>8245</v>
      </c>
      <c r="I3392">
        <v>1481522400</v>
      </c>
      <c r="J3392">
        <v>1480283321</v>
      </c>
      <c r="K3392" t="b">
        <v>0</v>
      </c>
      <c r="L3392">
        <v>12</v>
      </c>
      <c r="M3392" t="b">
        <v>0</v>
      </c>
      <c r="N3392" t="s">
        <v>8269</v>
      </c>
      <c r="O3392" s="9">
        <f t="shared" si="212"/>
        <v>42701.908807870372</v>
      </c>
      <c r="P3392" t="str">
        <f t="shared" si="213"/>
        <v>theater</v>
      </c>
      <c r="Q3392" t="str">
        <f t="shared" si="214"/>
        <v>plays</v>
      </c>
      <c r="R3392">
        <f t="shared" si="215"/>
        <v>2016</v>
      </c>
    </row>
    <row r="3393" spans="1:18" ht="57.6" x14ac:dyDescent="0.55000000000000004">
      <c r="A3393">
        <v>2977</v>
      </c>
      <c r="B3393" s="3" t="s">
        <v>2977</v>
      </c>
      <c r="C3393" s="3" t="s">
        <v>7087</v>
      </c>
      <c r="D3393" s="6">
        <v>3000</v>
      </c>
      <c r="E3393" s="8">
        <v>3407</v>
      </c>
      <c r="F3393" t="s">
        <v>8218</v>
      </c>
      <c r="G3393" t="s">
        <v>8223</v>
      </c>
      <c r="H3393" t="s">
        <v>8245</v>
      </c>
      <c r="I3393">
        <v>1427076840</v>
      </c>
      <c r="J3393">
        <v>1421960934</v>
      </c>
      <c r="K3393" t="b">
        <v>0</v>
      </c>
      <c r="L3393">
        <v>30</v>
      </c>
      <c r="M3393" t="b">
        <v>1</v>
      </c>
      <c r="N3393" t="s">
        <v>8269</v>
      </c>
      <c r="O3393" s="9">
        <f t="shared" si="212"/>
        <v>42026.88118055556</v>
      </c>
      <c r="P3393" t="str">
        <f t="shared" si="213"/>
        <v>theater</v>
      </c>
      <c r="Q3393" t="str">
        <f t="shared" si="214"/>
        <v>plays</v>
      </c>
      <c r="R3393">
        <f t="shared" si="215"/>
        <v>2015</v>
      </c>
    </row>
    <row r="3394" spans="1:18" ht="43.2" x14ac:dyDescent="0.55000000000000004">
      <c r="A3394">
        <v>2980</v>
      </c>
      <c r="B3394" s="3" t="s">
        <v>2980</v>
      </c>
      <c r="C3394" s="3" t="s">
        <v>7090</v>
      </c>
      <c r="D3394" s="6">
        <v>3000</v>
      </c>
      <c r="E3394" s="8">
        <v>3275</v>
      </c>
      <c r="F3394" t="s">
        <v>8218</v>
      </c>
      <c r="G3394" t="s">
        <v>8223</v>
      </c>
      <c r="H3394" t="s">
        <v>8245</v>
      </c>
      <c r="I3394">
        <v>1440381600</v>
      </c>
      <c r="J3394">
        <v>1438639130</v>
      </c>
      <c r="K3394" t="b">
        <v>0</v>
      </c>
      <c r="L3394">
        <v>24</v>
      </c>
      <c r="M3394" t="b">
        <v>1</v>
      </c>
      <c r="N3394" t="s">
        <v>8269</v>
      </c>
      <c r="O3394" s="9">
        <f t="shared" si="212"/>
        <v>42219.915856481486</v>
      </c>
      <c r="P3394" t="str">
        <f t="shared" si="213"/>
        <v>theater</v>
      </c>
      <c r="Q3394" t="str">
        <f t="shared" si="214"/>
        <v>plays</v>
      </c>
      <c r="R3394">
        <f t="shared" si="215"/>
        <v>2015</v>
      </c>
    </row>
    <row r="3395" spans="1:18" ht="43.2" x14ac:dyDescent="0.55000000000000004">
      <c r="A3395">
        <v>3153</v>
      </c>
      <c r="B3395" s="3" t="s">
        <v>3153</v>
      </c>
      <c r="C3395" s="3" t="s">
        <v>7263</v>
      </c>
      <c r="D3395" s="6">
        <v>3000</v>
      </c>
      <c r="E3395" s="8">
        <v>10067.5</v>
      </c>
      <c r="F3395" t="s">
        <v>8218</v>
      </c>
      <c r="G3395" t="s">
        <v>8223</v>
      </c>
      <c r="H3395" t="s">
        <v>8245</v>
      </c>
      <c r="I3395">
        <v>1304225940</v>
      </c>
      <c r="J3395">
        <v>1301542937</v>
      </c>
      <c r="K3395" t="b">
        <v>1</v>
      </c>
      <c r="L3395">
        <v>241</v>
      </c>
      <c r="M3395" t="b">
        <v>1</v>
      </c>
      <c r="N3395" t="s">
        <v>8269</v>
      </c>
      <c r="O3395" s="9">
        <f t="shared" si="212"/>
        <v>40633.154363425929</v>
      </c>
      <c r="P3395" t="str">
        <f t="shared" si="213"/>
        <v>theater</v>
      </c>
      <c r="Q3395" t="str">
        <f t="shared" si="214"/>
        <v>plays</v>
      </c>
      <c r="R3395">
        <f t="shared" si="215"/>
        <v>2011</v>
      </c>
    </row>
    <row r="3396" spans="1:18" ht="28.8" x14ac:dyDescent="0.55000000000000004">
      <c r="A3396">
        <v>3167</v>
      </c>
      <c r="B3396" s="3" t="s">
        <v>3167</v>
      </c>
      <c r="C3396" s="3" t="s">
        <v>7277</v>
      </c>
      <c r="D3396" s="6">
        <v>3000</v>
      </c>
      <c r="E3396" s="8">
        <v>3485</v>
      </c>
      <c r="F3396" t="s">
        <v>8218</v>
      </c>
      <c r="G3396" t="s">
        <v>8223</v>
      </c>
      <c r="H3396" t="s">
        <v>8245</v>
      </c>
      <c r="I3396">
        <v>1406952781</v>
      </c>
      <c r="J3396">
        <v>1405743181</v>
      </c>
      <c r="K3396" t="b">
        <v>1</v>
      </c>
      <c r="L3396">
        <v>55</v>
      </c>
      <c r="M3396" t="b">
        <v>1</v>
      </c>
      <c r="N3396" t="s">
        <v>8269</v>
      </c>
      <c r="O3396" s="9">
        <f t="shared" si="212"/>
        <v>41839.175706018519</v>
      </c>
      <c r="P3396" t="str">
        <f t="shared" si="213"/>
        <v>theater</v>
      </c>
      <c r="Q3396" t="str">
        <f t="shared" si="214"/>
        <v>plays</v>
      </c>
      <c r="R3396">
        <f t="shared" si="215"/>
        <v>2014</v>
      </c>
    </row>
    <row r="3397" spans="1:18" ht="43.2" x14ac:dyDescent="0.55000000000000004">
      <c r="A3397">
        <v>3174</v>
      </c>
      <c r="B3397" s="3" t="s">
        <v>3174</v>
      </c>
      <c r="C3397" s="3" t="s">
        <v>7284</v>
      </c>
      <c r="D3397" s="6">
        <v>3000</v>
      </c>
      <c r="E3397" s="8">
        <v>3034</v>
      </c>
      <c r="F3397" t="s">
        <v>8218</v>
      </c>
      <c r="G3397" t="s">
        <v>8223</v>
      </c>
      <c r="H3397" t="s">
        <v>8245</v>
      </c>
      <c r="I3397">
        <v>1408999508</v>
      </c>
      <c r="J3397">
        <v>1407789908</v>
      </c>
      <c r="K3397" t="b">
        <v>1</v>
      </c>
      <c r="L3397">
        <v>23</v>
      </c>
      <c r="M3397" t="b">
        <v>1</v>
      </c>
      <c r="N3397" t="s">
        <v>8269</v>
      </c>
      <c r="O3397" s="9">
        <f t="shared" si="212"/>
        <v>41862.864675925928</v>
      </c>
      <c r="P3397" t="str">
        <f t="shared" si="213"/>
        <v>theater</v>
      </c>
      <c r="Q3397" t="str">
        <f t="shared" si="214"/>
        <v>plays</v>
      </c>
      <c r="R3397">
        <f t="shared" si="215"/>
        <v>2014</v>
      </c>
    </row>
    <row r="3398" spans="1:18" ht="43.2" x14ac:dyDescent="0.55000000000000004">
      <c r="A3398">
        <v>3210</v>
      </c>
      <c r="B3398" s="3" t="s">
        <v>3210</v>
      </c>
      <c r="C3398" s="3" t="s">
        <v>7320</v>
      </c>
      <c r="D3398" s="6">
        <v>3000</v>
      </c>
      <c r="E3398" s="8">
        <v>3773</v>
      </c>
      <c r="F3398" t="s">
        <v>8218</v>
      </c>
      <c r="G3398" t="s">
        <v>8223</v>
      </c>
      <c r="H3398" t="s">
        <v>8245</v>
      </c>
      <c r="I3398">
        <v>1338523140</v>
      </c>
      <c r="J3398">
        <v>1334442519</v>
      </c>
      <c r="K3398" t="b">
        <v>1</v>
      </c>
      <c r="L3398">
        <v>60</v>
      </c>
      <c r="M3398" t="b">
        <v>1</v>
      </c>
      <c r="N3398" t="s">
        <v>8269</v>
      </c>
      <c r="O3398" s="9">
        <f t="shared" si="212"/>
        <v>41013.936562499999</v>
      </c>
      <c r="P3398" t="str">
        <f t="shared" si="213"/>
        <v>theater</v>
      </c>
      <c r="Q3398" t="str">
        <f t="shared" si="214"/>
        <v>plays</v>
      </c>
      <c r="R3398">
        <f t="shared" si="215"/>
        <v>2012</v>
      </c>
    </row>
    <row r="3399" spans="1:18" ht="43.2" x14ac:dyDescent="0.55000000000000004">
      <c r="A3399">
        <v>3240</v>
      </c>
      <c r="B3399" s="3" t="s">
        <v>3240</v>
      </c>
      <c r="C3399" s="3" t="s">
        <v>7350</v>
      </c>
      <c r="D3399" s="6">
        <v>3000</v>
      </c>
      <c r="E3399" s="8">
        <v>3017</v>
      </c>
      <c r="F3399" t="s">
        <v>8218</v>
      </c>
      <c r="G3399" t="s">
        <v>8224</v>
      </c>
      <c r="H3399" t="s">
        <v>8246</v>
      </c>
      <c r="I3399">
        <v>1487286000</v>
      </c>
      <c r="J3399">
        <v>1484843948</v>
      </c>
      <c r="K3399" t="b">
        <v>0</v>
      </c>
      <c r="L3399">
        <v>34</v>
      </c>
      <c r="M3399" t="b">
        <v>1</v>
      </c>
      <c r="N3399" t="s">
        <v>8269</v>
      </c>
      <c r="O3399" s="9">
        <f t="shared" si="212"/>
        <v>42754.693842592591</v>
      </c>
      <c r="P3399" t="str">
        <f t="shared" si="213"/>
        <v>theater</v>
      </c>
      <c r="Q3399" t="str">
        <f t="shared" si="214"/>
        <v>plays</v>
      </c>
      <c r="R3399">
        <f t="shared" si="215"/>
        <v>2017</v>
      </c>
    </row>
    <row r="3400" spans="1:18" ht="43.2" x14ac:dyDescent="0.55000000000000004">
      <c r="A3400">
        <v>3284</v>
      </c>
      <c r="B3400" s="3" t="s">
        <v>3284</v>
      </c>
      <c r="C3400" s="3" t="s">
        <v>7394</v>
      </c>
      <c r="D3400" s="6">
        <v>3000</v>
      </c>
      <c r="E3400" s="8">
        <v>3048</v>
      </c>
      <c r="F3400" t="s">
        <v>8218</v>
      </c>
      <c r="G3400" t="s">
        <v>8223</v>
      </c>
      <c r="H3400" t="s">
        <v>8245</v>
      </c>
      <c r="I3400">
        <v>1454047140</v>
      </c>
      <c r="J3400">
        <v>1452546853</v>
      </c>
      <c r="K3400" t="b">
        <v>0</v>
      </c>
      <c r="L3400">
        <v>15</v>
      </c>
      <c r="M3400" t="b">
        <v>1</v>
      </c>
      <c r="N3400" t="s">
        <v>8269</v>
      </c>
      <c r="O3400" s="9">
        <f t="shared" si="212"/>
        <v>42380.884872685187</v>
      </c>
      <c r="P3400" t="str">
        <f t="shared" si="213"/>
        <v>theater</v>
      </c>
      <c r="Q3400" t="str">
        <f t="shared" si="214"/>
        <v>plays</v>
      </c>
      <c r="R3400">
        <f t="shared" si="215"/>
        <v>2016</v>
      </c>
    </row>
    <row r="3401" spans="1:18" ht="43.2" x14ac:dyDescent="0.55000000000000004">
      <c r="A3401">
        <v>3299</v>
      </c>
      <c r="B3401" s="3" t="s">
        <v>3299</v>
      </c>
      <c r="C3401" s="3" t="s">
        <v>7409</v>
      </c>
      <c r="D3401" s="6">
        <v>3000</v>
      </c>
      <c r="E3401" s="8">
        <v>3486</v>
      </c>
      <c r="F3401" t="s">
        <v>8218</v>
      </c>
      <c r="G3401" t="s">
        <v>8223</v>
      </c>
      <c r="H3401" t="s">
        <v>8245</v>
      </c>
      <c r="I3401">
        <v>1444860063</v>
      </c>
      <c r="J3401">
        <v>1442268063</v>
      </c>
      <c r="K3401" t="b">
        <v>0</v>
      </c>
      <c r="L3401">
        <v>63</v>
      </c>
      <c r="M3401" t="b">
        <v>1</v>
      </c>
      <c r="N3401" t="s">
        <v>8269</v>
      </c>
      <c r="O3401" s="9">
        <f t="shared" si="212"/>
        <v>42261.917395833334</v>
      </c>
      <c r="P3401" t="str">
        <f t="shared" si="213"/>
        <v>theater</v>
      </c>
      <c r="Q3401" t="str">
        <f t="shared" si="214"/>
        <v>plays</v>
      </c>
      <c r="R3401">
        <f t="shared" si="215"/>
        <v>2015</v>
      </c>
    </row>
    <row r="3402" spans="1:18" ht="43.2" x14ac:dyDescent="0.55000000000000004">
      <c r="A3402">
        <v>3300</v>
      </c>
      <c r="B3402" s="3" t="s">
        <v>3300</v>
      </c>
      <c r="C3402" s="3" t="s">
        <v>7410</v>
      </c>
      <c r="D3402" s="6">
        <v>3000</v>
      </c>
      <c r="E3402" s="8">
        <v>4085</v>
      </c>
      <c r="F3402" t="s">
        <v>8218</v>
      </c>
      <c r="G3402" t="s">
        <v>8223</v>
      </c>
      <c r="H3402" t="s">
        <v>8245</v>
      </c>
      <c r="I3402">
        <v>1430329862</v>
      </c>
      <c r="J3402">
        <v>1428515462</v>
      </c>
      <c r="K3402" t="b">
        <v>0</v>
      </c>
      <c r="L3402">
        <v>88</v>
      </c>
      <c r="M3402" t="b">
        <v>1</v>
      </c>
      <c r="N3402" t="s">
        <v>8269</v>
      </c>
      <c r="O3402" s="9">
        <f t="shared" ref="O3402:O3465" si="216">(((J3402/60)/60)/24)+DATE(1970,1,1)</f>
        <v>42102.743773148148</v>
      </c>
      <c r="P3402" t="str">
        <f t="shared" ref="P3402:P3465" si="217">LEFT(N3402,SEARCH("/",N3402)-1)</f>
        <v>theater</v>
      </c>
      <c r="Q3402" t="str">
        <f t="shared" ref="Q3402:Q3465" si="218">RIGHT(N3402,LEN(N3402)-SEARCH("/",N3402))</f>
        <v>plays</v>
      </c>
      <c r="R3402">
        <f t="shared" ref="R3402:R3465" si="219">YEAR(O3402)</f>
        <v>2015</v>
      </c>
    </row>
    <row r="3403" spans="1:18" ht="43.2" x14ac:dyDescent="0.55000000000000004">
      <c r="A3403">
        <v>3301</v>
      </c>
      <c r="B3403" s="3" t="s">
        <v>3301</v>
      </c>
      <c r="C3403" s="3" t="s">
        <v>7411</v>
      </c>
      <c r="D3403" s="6">
        <v>3000</v>
      </c>
      <c r="E3403" s="8">
        <v>4004</v>
      </c>
      <c r="F3403" t="s">
        <v>8218</v>
      </c>
      <c r="G3403" t="s">
        <v>8223</v>
      </c>
      <c r="H3403" t="s">
        <v>8245</v>
      </c>
      <c r="I3403">
        <v>1470034740</v>
      </c>
      <c r="J3403">
        <v>1466185176</v>
      </c>
      <c r="K3403" t="b">
        <v>0</v>
      </c>
      <c r="L3403">
        <v>70</v>
      </c>
      <c r="M3403" t="b">
        <v>1</v>
      </c>
      <c r="N3403" t="s">
        <v>8269</v>
      </c>
      <c r="O3403" s="9">
        <f t="shared" si="216"/>
        <v>42538.73583333334</v>
      </c>
      <c r="P3403" t="str">
        <f t="shared" si="217"/>
        <v>theater</v>
      </c>
      <c r="Q3403" t="str">
        <f t="shared" si="218"/>
        <v>plays</v>
      </c>
      <c r="R3403">
        <f t="shared" si="219"/>
        <v>2016</v>
      </c>
    </row>
    <row r="3404" spans="1:18" ht="43.2" x14ac:dyDescent="0.55000000000000004">
      <c r="A3404">
        <v>3340</v>
      </c>
      <c r="B3404" s="3" t="s">
        <v>3340</v>
      </c>
      <c r="C3404" s="3" t="s">
        <v>7450</v>
      </c>
      <c r="D3404" s="6">
        <v>3000</v>
      </c>
      <c r="E3404" s="8">
        <v>4145</v>
      </c>
      <c r="F3404" t="s">
        <v>8218</v>
      </c>
      <c r="G3404" t="s">
        <v>8223</v>
      </c>
      <c r="H3404" t="s">
        <v>8245</v>
      </c>
      <c r="I3404">
        <v>1481066554</v>
      </c>
      <c r="J3404">
        <v>1478906554</v>
      </c>
      <c r="K3404" t="b">
        <v>0</v>
      </c>
      <c r="L3404">
        <v>38</v>
      </c>
      <c r="M3404" t="b">
        <v>1</v>
      </c>
      <c r="N3404" t="s">
        <v>8269</v>
      </c>
      <c r="O3404" s="9">
        <f t="shared" si="216"/>
        <v>42685.974004629628</v>
      </c>
      <c r="P3404" t="str">
        <f t="shared" si="217"/>
        <v>theater</v>
      </c>
      <c r="Q3404" t="str">
        <f t="shared" si="218"/>
        <v>plays</v>
      </c>
      <c r="R3404">
        <f t="shared" si="219"/>
        <v>2016</v>
      </c>
    </row>
    <row r="3405" spans="1:18" ht="28.8" x14ac:dyDescent="0.55000000000000004">
      <c r="A3405">
        <v>3354</v>
      </c>
      <c r="B3405" s="3" t="s">
        <v>3353</v>
      </c>
      <c r="C3405" s="3" t="s">
        <v>7464</v>
      </c>
      <c r="D3405" s="6">
        <v>3000</v>
      </c>
      <c r="E3405" s="8">
        <v>3058</v>
      </c>
      <c r="F3405" t="s">
        <v>8218</v>
      </c>
      <c r="G3405" t="s">
        <v>8223</v>
      </c>
      <c r="H3405" t="s">
        <v>8245</v>
      </c>
      <c r="I3405">
        <v>1446091260</v>
      </c>
      <c r="J3405">
        <v>1443029206</v>
      </c>
      <c r="K3405" t="b">
        <v>0</v>
      </c>
      <c r="L3405">
        <v>55</v>
      </c>
      <c r="M3405" t="b">
        <v>1</v>
      </c>
      <c r="N3405" t="s">
        <v>8269</v>
      </c>
      <c r="O3405" s="9">
        <f t="shared" si="216"/>
        <v>42270.7269212963</v>
      </c>
      <c r="P3405" t="str">
        <f t="shared" si="217"/>
        <v>theater</v>
      </c>
      <c r="Q3405" t="str">
        <f t="shared" si="218"/>
        <v>plays</v>
      </c>
      <c r="R3405">
        <f t="shared" si="219"/>
        <v>2015</v>
      </c>
    </row>
    <row r="3406" spans="1:18" ht="43.2" x14ac:dyDescent="0.55000000000000004">
      <c r="A3406">
        <v>3364</v>
      </c>
      <c r="B3406" s="3" t="s">
        <v>3363</v>
      </c>
      <c r="C3406" s="3" t="s">
        <v>7474</v>
      </c>
      <c r="D3406" s="6">
        <v>3000</v>
      </c>
      <c r="E3406" s="8">
        <v>3178</v>
      </c>
      <c r="F3406" t="s">
        <v>8218</v>
      </c>
      <c r="G3406" t="s">
        <v>8224</v>
      </c>
      <c r="H3406" t="s">
        <v>8246</v>
      </c>
      <c r="I3406">
        <v>1458075600</v>
      </c>
      <c r="J3406">
        <v>1456183649</v>
      </c>
      <c r="K3406" t="b">
        <v>0</v>
      </c>
      <c r="L3406">
        <v>72</v>
      </c>
      <c r="M3406" t="b">
        <v>1</v>
      </c>
      <c r="N3406" t="s">
        <v>8269</v>
      </c>
      <c r="O3406" s="9">
        <f t="shared" si="216"/>
        <v>42422.977418981478</v>
      </c>
      <c r="P3406" t="str">
        <f t="shared" si="217"/>
        <v>theater</v>
      </c>
      <c r="Q3406" t="str">
        <f t="shared" si="218"/>
        <v>plays</v>
      </c>
      <c r="R3406">
        <f t="shared" si="219"/>
        <v>2016</v>
      </c>
    </row>
    <row r="3407" spans="1:18" ht="43.2" x14ac:dyDescent="0.55000000000000004">
      <c r="A3407">
        <v>3375</v>
      </c>
      <c r="B3407" s="3" t="s">
        <v>3374</v>
      </c>
      <c r="C3407" s="3" t="s">
        <v>7485</v>
      </c>
      <c r="D3407" s="6">
        <v>3000</v>
      </c>
      <c r="E3407" s="8">
        <v>3000</v>
      </c>
      <c r="F3407" t="s">
        <v>8218</v>
      </c>
      <c r="G3407" t="s">
        <v>8224</v>
      </c>
      <c r="H3407" t="s">
        <v>8246</v>
      </c>
      <c r="I3407">
        <v>1400423973</v>
      </c>
      <c r="J3407">
        <v>1399387173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216"/>
        <v>41765.610798611109</v>
      </c>
      <c r="P3407" t="str">
        <f t="shared" si="217"/>
        <v>theater</v>
      </c>
      <c r="Q3407" t="str">
        <f t="shared" si="218"/>
        <v>plays</v>
      </c>
      <c r="R3407">
        <f t="shared" si="219"/>
        <v>2014</v>
      </c>
    </row>
    <row r="3408" spans="1:18" ht="43.2" x14ac:dyDescent="0.55000000000000004">
      <c r="A3408">
        <v>3380</v>
      </c>
      <c r="B3408" s="3" t="s">
        <v>3379</v>
      </c>
      <c r="C3408" s="3" t="s">
        <v>7490</v>
      </c>
      <c r="D3408" s="6">
        <v>3000</v>
      </c>
      <c r="E3408" s="8">
        <v>3133</v>
      </c>
      <c r="F3408" t="s">
        <v>8218</v>
      </c>
      <c r="G3408" t="s">
        <v>8223</v>
      </c>
      <c r="H3408" t="s">
        <v>8245</v>
      </c>
      <c r="I3408">
        <v>1417305178</v>
      </c>
      <c r="J3408">
        <v>1414277578</v>
      </c>
      <c r="K3408" t="b">
        <v>0</v>
      </c>
      <c r="L3408">
        <v>28</v>
      </c>
      <c r="M3408" t="b">
        <v>1</v>
      </c>
      <c r="N3408" t="s">
        <v>8269</v>
      </c>
      <c r="O3408" s="9">
        <f t="shared" si="216"/>
        <v>41937.95344907407</v>
      </c>
      <c r="P3408" t="str">
        <f t="shared" si="217"/>
        <v>theater</v>
      </c>
      <c r="Q3408" t="str">
        <f t="shared" si="218"/>
        <v>plays</v>
      </c>
      <c r="R3408">
        <f t="shared" si="219"/>
        <v>2014</v>
      </c>
    </row>
    <row r="3409" spans="1:18" ht="43.2" x14ac:dyDescent="0.55000000000000004">
      <c r="A3409">
        <v>3387</v>
      </c>
      <c r="B3409" s="3" t="s">
        <v>3386</v>
      </c>
      <c r="C3409" s="3" t="s">
        <v>7497</v>
      </c>
      <c r="D3409" s="6">
        <v>3000</v>
      </c>
      <c r="E3409" s="8">
        <v>3506</v>
      </c>
      <c r="F3409" t="s">
        <v>8218</v>
      </c>
      <c r="G3409" t="s">
        <v>8223</v>
      </c>
      <c r="H3409" t="s">
        <v>8245</v>
      </c>
      <c r="I3409">
        <v>1418581088</v>
      </c>
      <c r="J3409">
        <v>1415125088</v>
      </c>
      <c r="K3409" t="b">
        <v>0</v>
      </c>
      <c r="L3409">
        <v>35</v>
      </c>
      <c r="M3409" t="b">
        <v>1</v>
      </c>
      <c r="N3409" t="s">
        <v>8269</v>
      </c>
      <c r="O3409" s="9">
        <f t="shared" si="216"/>
        <v>41947.762592592589</v>
      </c>
      <c r="P3409" t="str">
        <f t="shared" si="217"/>
        <v>theater</v>
      </c>
      <c r="Q3409" t="str">
        <f t="shared" si="218"/>
        <v>plays</v>
      </c>
      <c r="R3409">
        <f t="shared" si="219"/>
        <v>2014</v>
      </c>
    </row>
    <row r="3410" spans="1:18" ht="43.2" x14ac:dyDescent="0.55000000000000004">
      <c r="A3410">
        <v>3410</v>
      </c>
      <c r="B3410" s="3" t="s">
        <v>3409</v>
      </c>
      <c r="C3410" s="3" t="s">
        <v>7520</v>
      </c>
      <c r="D3410" s="6">
        <v>3000</v>
      </c>
      <c r="E3410" s="8">
        <v>3255</v>
      </c>
      <c r="F3410" t="s">
        <v>8218</v>
      </c>
      <c r="G3410" t="s">
        <v>8223</v>
      </c>
      <c r="H3410" t="s">
        <v>8245</v>
      </c>
      <c r="I3410">
        <v>1465196400</v>
      </c>
      <c r="J3410">
        <v>1462841990</v>
      </c>
      <c r="K3410" t="b">
        <v>0</v>
      </c>
      <c r="L3410">
        <v>40</v>
      </c>
      <c r="M3410" t="b">
        <v>1</v>
      </c>
      <c r="N3410" t="s">
        <v>8269</v>
      </c>
      <c r="O3410" s="9">
        <f t="shared" si="216"/>
        <v>42500.041550925926</v>
      </c>
      <c r="P3410" t="str">
        <f t="shared" si="217"/>
        <v>theater</v>
      </c>
      <c r="Q3410" t="str">
        <f t="shared" si="218"/>
        <v>plays</v>
      </c>
      <c r="R3410">
        <f t="shared" si="219"/>
        <v>2016</v>
      </c>
    </row>
    <row r="3411" spans="1:18" ht="43.2" x14ac:dyDescent="0.55000000000000004">
      <c r="A3411">
        <v>3412</v>
      </c>
      <c r="B3411" s="3" t="s">
        <v>3411</v>
      </c>
      <c r="C3411" s="3" t="s">
        <v>7522</v>
      </c>
      <c r="D3411" s="6">
        <v>3000</v>
      </c>
      <c r="E3411" s="8">
        <v>3000</v>
      </c>
      <c r="F3411" t="s">
        <v>8218</v>
      </c>
      <c r="G3411" t="s">
        <v>8224</v>
      </c>
      <c r="H3411" t="s">
        <v>8246</v>
      </c>
      <c r="I3411">
        <v>1411858862</v>
      </c>
      <c r="J3411">
        <v>1409266862</v>
      </c>
      <c r="K3411" t="b">
        <v>0</v>
      </c>
      <c r="L3411">
        <v>26</v>
      </c>
      <c r="M3411" t="b">
        <v>1</v>
      </c>
      <c r="N3411" t="s">
        <v>8269</v>
      </c>
      <c r="O3411" s="9">
        <f t="shared" si="216"/>
        <v>41879.959050925929</v>
      </c>
      <c r="P3411" t="str">
        <f t="shared" si="217"/>
        <v>theater</v>
      </c>
      <c r="Q3411" t="str">
        <f t="shared" si="218"/>
        <v>plays</v>
      </c>
      <c r="R3411">
        <f t="shared" si="219"/>
        <v>2014</v>
      </c>
    </row>
    <row r="3412" spans="1:18" ht="43.2" x14ac:dyDescent="0.55000000000000004">
      <c r="A3412">
        <v>3414</v>
      </c>
      <c r="B3412" s="3" t="s">
        <v>3413</v>
      </c>
      <c r="C3412" s="3" t="s">
        <v>7524</v>
      </c>
      <c r="D3412" s="6">
        <v>3000</v>
      </c>
      <c r="E3412" s="8">
        <v>3105</v>
      </c>
      <c r="F3412" t="s">
        <v>8218</v>
      </c>
      <c r="G3412" t="s">
        <v>8223</v>
      </c>
      <c r="H3412" t="s">
        <v>8245</v>
      </c>
      <c r="I3412">
        <v>1480579140</v>
      </c>
      <c r="J3412">
        <v>1478030325</v>
      </c>
      <c r="K3412" t="b">
        <v>0</v>
      </c>
      <c r="L3412">
        <v>44</v>
      </c>
      <c r="M3412" t="b">
        <v>1</v>
      </c>
      <c r="N3412" t="s">
        <v>8269</v>
      </c>
      <c r="O3412" s="9">
        <f t="shared" si="216"/>
        <v>42675.832465277781</v>
      </c>
      <c r="P3412" t="str">
        <f t="shared" si="217"/>
        <v>theater</v>
      </c>
      <c r="Q3412" t="str">
        <f t="shared" si="218"/>
        <v>plays</v>
      </c>
      <c r="R3412">
        <f t="shared" si="219"/>
        <v>2016</v>
      </c>
    </row>
    <row r="3413" spans="1:18" ht="43.2" x14ac:dyDescent="0.55000000000000004">
      <c r="A3413">
        <v>3422</v>
      </c>
      <c r="B3413" s="3" t="s">
        <v>3421</v>
      </c>
      <c r="C3413" s="3" t="s">
        <v>7532</v>
      </c>
      <c r="D3413" s="6">
        <v>3000</v>
      </c>
      <c r="E3413" s="8">
        <v>3273</v>
      </c>
      <c r="F3413" t="s">
        <v>8218</v>
      </c>
      <c r="G3413" t="s">
        <v>8224</v>
      </c>
      <c r="H3413" t="s">
        <v>8246</v>
      </c>
      <c r="I3413">
        <v>1450051200</v>
      </c>
      <c r="J3413">
        <v>1447594176</v>
      </c>
      <c r="K3413" t="b">
        <v>0</v>
      </c>
      <c r="L3413">
        <v>46</v>
      </c>
      <c r="M3413" t="b">
        <v>1</v>
      </c>
      <c r="N3413" t="s">
        <v>8269</v>
      </c>
      <c r="O3413" s="9">
        <f t="shared" si="216"/>
        <v>42323.562222222223</v>
      </c>
      <c r="P3413" t="str">
        <f t="shared" si="217"/>
        <v>theater</v>
      </c>
      <c r="Q3413" t="str">
        <f t="shared" si="218"/>
        <v>plays</v>
      </c>
      <c r="R3413">
        <f t="shared" si="219"/>
        <v>2015</v>
      </c>
    </row>
    <row r="3414" spans="1:18" ht="43.2" x14ac:dyDescent="0.55000000000000004">
      <c r="A3414">
        <v>3437</v>
      </c>
      <c r="B3414" s="3" t="s">
        <v>3436</v>
      </c>
      <c r="C3414" s="3" t="s">
        <v>7547</v>
      </c>
      <c r="D3414" s="6">
        <v>3000</v>
      </c>
      <c r="E3414" s="8">
        <v>3030</v>
      </c>
      <c r="F3414" t="s">
        <v>8218</v>
      </c>
      <c r="G3414" t="s">
        <v>8223</v>
      </c>
      <c r="H3414" t="s">
        <v>8245</v>
      </c>
      <c r="I3414">
        <v>1440003820</v>
      </c>
      <c r="J3414">
        <v>1437411820</v>
      </c>
      <c r="K3414" t="b">
        <v>0</v>
      </c>
      <c r="L3414">
        <v>36</v>
      </c>
      <c r="M3414" t="b">
        <v>1</v>
      </c>
      <c r="N3414" t="s">
        <v>8269</v>
      </c>
      <c r="O3414" s="9">
        <f t="shared" si="216"/>
        <v>42205.710879629631</v>
      </c>
      <c r="P3414" t="str">
        <f t="shared" si="217"/>
        <v>theater</v>
      </c>
      <c r="Q3414" t="str">
        <f t="shared" si="218"/>
        <v>plays</v>
      </c>
      <c r="R3414">
        <f t="shared" si="219"/>
        <v>2015</v>
      </c>
    </row>
    <row r="3415" spans="1:18" ht="43.2" x14ac:dyDescent="0.55000000000000004">
      <c r="A3415">
        <v>3456</v>
      </c>
      <c r="B3415" s="3" t="s">
        <v>3455</v>
      </c>
      <c r="C3415" s="3" t="s">
        <v>7566</v>
      </c>
      <c r="D3415" s="6">
        <v>3000</v>
      </c>
      <c r="E3415" s="8">
        <v>5739</v>
      </c>
      <c r="F3415" t="s">
        <v>8218</v>
      </c>
      <c r="G3415" t="s">
        <v>8223</v>
      </c>
      <c r="H3415" t="s">
        <v>8245</v>
      </c>
      <c r="I3415">
        <v>1406876340</v>
      </c>
      <c r="J3415">
        <v>1404190567</v>
      </c>
      <c r="K3415" t="b">
        <v>0</v>
      </c>
      <c r="L3415">
        <v>16</v>
      </c>
      <c r="M3415" t="b">
        <v>1</v>
      </c>
      <c r="N3415" t="s">
        <v>8269</v>
      </c>
      <c r="O3415" s="9">
        <f t="shared" si="216"/>
        <v>41821.205636574072</v>
      </c>
      <c r="P3415" t="str">
        <f t="shared" si="217"/>
        <v>theater</v>
      </c>
      <c r="Q3415" t="str">
        <f t="shared" si="218"/>
        <v>plays</v>
      </c>
      <c r="R3415">
        <f t="shared" si="219"/>
        <v>2014</v>
      </c>
    </row>
    <row r="3416" spans="1:18" x14ac:dyDescent="0.55000000000000004">
      <c r="A3416">
        <v>3467</v>
      </c>
      <c r="B3416" s="3" t="s">
        <v>3466</v>
      </c>
      <c r="C3416" s="3" t="s">
        <v>7577</v>
      </c>
      <c r="D3416" s="6">
        <v>3000</v>
      </c>
      <c r="E3416" s="8">
        <v>3030</v>
      </c>
      <c r="F3416" t="s">
        <v>8218</v>
      </c>
      <c r="G3416" t="s">
        <v>8223</v>
      </c>
      <c r="H3416" t="s">
        <v>8245</v>
      </c>
      <c r="I3416">
        <v>1426864032</v>
      </c>
      <c r="J3416">
        <v>1424275632</v>
      </c>
      <c r="K3416" t="b">
        <v>0</v>
      </c>
      <c r="L3416">
        <v>47</v>
      </c>
      <c r="M3416" t="b">
        <v>1</v>
      </c>
      <c r="N3416" t="s">
        <v>8269</v>
      </c>
      <c r="O3416" s="9">
        <f t="shared" si="216"/>
        <v>42053.671666666662</v>
      </c>
      <c r="P3416" t="str">
        <f t="shared" si="217"/>
        <v>theater</v>
      </c>
      <c r="Q3416" t="str">
        <f t="shared" si="218"/>
        <v>plays</v>
      </c>
      <c r="R3416">
        <f t="shared" si="219"/>
        <v>2015</v>
      </c>
    </row>
    <row r="3417" spans="1:18" ht="43.2" x14ac:dyDescent="0.55000000000000004">
      <c r="A3417">
        <v>3482</v>
      </c>
      <c r="B3417" s="3" t="s">
        <v>3481</v>
      </c>
      <c r="C3417" s="3" t="s">
        <v>7592</v>
      </c>
      <c r="D3417" s="6">
        <v>3000</v>
      </c>
      <c r="E3417" s="8">
        <v>4150</v>
      </c>
      <c r="F3417" t="s">
        <v>8218</v>
      </c>
      <c r="G3417" t="s">
        <v>8224</v>
      </c>
      <c r="H3417" t="s">
        <v>8246</v>
      </c>
      <c r="I3417">
        <v>1404671466</v>
      </c>
      <c r="J3417">
        <v>1402079466</v>
      </c>
      <c r="K3417" t="b">
        <v>0</v>
      </c>
      <c r="L3417">
        <v>80</v>
      </c>
      <c r="M3417" t="b">
        <v>1</v>
      </c>
      <c r="N3417" t="s">
        <v>8269</v>
      </c>
      <c r="O3417" s="9">
        <f t="shared" si="216"/>
        <v>41796.771597222221</v>
      </c>
      <c r="P3417" t="str">
        <f t="shared" si="217"/>
        <v>theater</v>
      </c>
      <c r="Q3417" t="str">
        <f t="shared" si="218"/>
        <v>plays</v>
      </c>
      <c r="R3417">
        <f t="shared" si="219"/>
        <v>2014</v>
      </c>
    </row>
    <row r="3418" spans="1:18" ht="43.2" x14ac:dyDescent="0.55000000000000004">
      <c r="A3418">
        <v>3486</v>
      </c>
      <c r="B3418" s="3" t="s">
        <v>3485</v>
      </c>
      <c r="C3418" s="3" t="s">
        <v>7596</v>
      </c>
      <c r="D3418" s="6">
        <v>3000</v>
      </c>
      <c r="E3418" s="8">
        <v>4656</v>
      </c>
      <c r="F3418" t="s">
        <v>8218</v>
      </c>
      <c r="G3418" t="s">
        <v>8223</v>
      </c>
      <c r="H3418" t="s">
        <v>8245</v>
      </c>
      <c r="I3418">
        <v>1433314740</v>
      </c>
      <c r="J3418">
        <v>1430600401</v>
      </c>
      <c r="K3418" t="b">
        <v>0</v>
      </c>
      <c r="L3418">
        <v>56</v>
      </c>
      <c r="M3418" t="b">
        <v>1</v>
      </c>
      <c r="N3418" t="s">
        <v>8269</v>
      </c>
      <c r="O3418" s="9">
        <f t="shared" si="216"/>
        <v>42126.87501157407</v>
      </c>
      <c r="P3418" t="str">
        <f t="shared" si="217"/>
        <v>theater</v>
      </c>
      <c r="Q3418" t="str">
        <f t="shared" si="218"/>
        <v>plays</v>
      </c>
      <c r="R3418">
        <f t="shared" si="219"/>
        <v>2015</v>
      </c>
    </row>
    <row r="3419" spans="1:18" ht="43.2" x14ac:dyDescent="0.55000000000000004">
      <c r="A3419">
        <v>3488</v>
      </c>
      <c r="B3419" s="3" t="s">
        <v>3487</v>
      </c>
      <c r="C3419" s="3" t="s">
        <v>7598</v>
      </c>
      <c r="D3419" s="6">
        <v>3000</v>
      </c>
      <c r="E3419" s="8">
        <v>3636</v>
      </c>
      <c r="F3419" t="s">
        <v>8218</v>
      </c>
      <c r="G3419" t="s">
        <v>8223</v>
      </c>
      <c r="H3419" t="s">
        <v>8245</v>
      </c>
      <c r="I3419">
        <v>1429286400</v>
      </c>
      <c r="J3419">
        <v>1427221560</v>
      </c>
      <c r="K3419" t="b">
        <v>0</v>
      </c>
      <c r="L3419">
        <v>29</v>
      </c>
      <c r="M3419" t="b">
        <v>1</v>
      </c>
      <c r="N3419" t="s">
        <v>8269</v>
      </c>
      <c r="O3419" s="9">
        <f t="shared" si="216"/>
        <v>42087.768055555556</v>
      </c>
      <c r="P3419" t="str">
        <f t="shared" si="217"/>
        <v>theater</v>
      </c>
      <c r="Q3419" t="str">
        <f t="shared" si="218"/>
        <v>plays</v>
      </c>
      <c r="R3419">
        <f t="shared" si="219"/>
        <v>2015</v>
      </c>
    </row>
    <row r="3420" spans="1:18" ht="43.2" x14ac:dyDescent="0.55000000000000004">
      <c r="A3420">
        <v>3496</v>
      </c>
      <c r="B3420" s="3" t="s">
        <v>3495</v>
      </c>
      <c r="C3420" s="3" t="s">
        <v>7606</v>
      </c>
      <c r="D3420" s="6">
        <v>3000</v>
      </c>
      <c r="E3420" s="8">
        <v>3732</v>
      </c>
      <c r="F3420" t="s">
        <v>8218</v>
      </c>
      <c r="G3420" t="s">
        <v>8223</v>
      </c>
      <c r="H3420" t="s">
        <v>8245</v>
      </c>
      <c r="I3420">
        <v>1473625166</v>
      </c>
      <c r="J3420">
        <v>1470169166</v>
      </c>
      <c r="K3420" t="b">
        <v>0</v>
      </c>
      <c r="L3420">
        <v>78</v>
      </c>
      <c r="M3420" t="b">
        <v>1</v>
      </c>
      <c r="N3420" t="s">
        <v>8269</v>
      </c>
      <c r="O3420" s="9">
        <f t="shared" si="216"/>
        <v>42584.846828703703</v>
      </c>
      <c r="P3420" t="str">
        <f t="shared" si="217"/>
        <v>theater</v>
      </c>
      <c r="Q3420" t="str">
        <f t="shared" si="218"/>
        <v>plays</v>
      </c>
      <c r="R3420">
        <f t="shared" si="219"/>
        <v>2016</v>
      </c>
    </row>
    <row r="3421" spans="1:18" ht="43.2" x14ac:dyDescent="0.55000000000000004">
      <c r="A3421">
        <v>3506</v>
      </c>
      <c r="B3421" s="3" t="s">
        <v>3505</v>
      </c>
      <c r="C3421" s="3" t="s">
        <v>7616</v>
      </c>
      <c r="D3421" s="6">
        <v>3000</v>
      </c>
      <c r="E3421" s="8">
        <v>3045</v>
      </c>
      <c r="F3421" t="s">
        <v>8218</v>
      </c>
      <c r="G3421" t="s">
        <v>8223</v>
      </c>
      <c r="H3421" t="s">
        <v>8245</v>
      </c>
      <c r="I3421">
        <v>1408815440</v>
      </c>
      <c r="J3421">
        <v>1404927440</v>
      </c>
      <c r="K3421" t="b">
        <v>0</v>
      </c>
      <c r="L3421">
        <v>29</v>
      </c>
      <c r="M3421" t="b">
        <v>1</v>
      </c>
      <c r="N3421" t="s">
        <v>8269</v>
      </c>
      <c r="O3421" s="9">
        <f t="shared" si="216"/>
        <v>41829.734259259261</v>
      </c>
      <c r="P3421" t="str">
        <f t="shared" si="217"/>
        <v>theater</v>
      </c>
      <c r="Q3421" t="str">
        <f t="shared" si="218"/>
        <v>plays</v>
      </c>
      <c r="R3421">
        <f t="shared" si="219"/>
        <v>2014</v>
      </c>
    </row>
    <row r="3422" spans="1:18" ht="43.2" x14ac:dyDescent="0.55000000000000004">
      <c r="A3422">
        <v>3509</v>
      </c>
      <c r="B3422" s="3" t="s">
        <v>3508</v>
      </c>
      <c r="C3422" s="3" t="s">
        <v>7619</v>
      </c>
      <c r="D3422" s="6">
        <v>3000</v>
      </c>
      <c r="E3422" s="8">
        <v>3190</v>
      </c>
      <c r="F3422" t="s">
        <v>8218</v>
      </c>
      <c r="G3422" t="s">
        <v>8223</v>
      </c>
      <c r="H3422" t="s">
        <v>8245</v>
      </c>
      <c r="I3422">
        <v>1416545700</v>
      </c>
      <c r="J3422">
        <v>1415392666</v>
      </c>
      <c r="K3422" t="b">
        <v>0</v>
      </c>
      <c r="L3422">
        <v>33</v>
      </c>
      <c r="M3422" t="b">
        <v>1</v>
      </c>
      <c r="N3422" t="s">
        <v>8269</v>
      </c>
      <c r="O3422" s="9">
        <f t="shared" si="216"/>
        <v>41950.859560185185</v>
      </c>
      <c r="P3422" t="str">
        <f t="shared" si="217"/>
        <v>theater</v>
      </c>
      <c r="Q3422" t="str">
        <f t="shared" si="218"/>
        <v>plays</v>
      </c>
      <c r="R3422">
        <f t="shared" si="219"/>
        <v>2014</v>
      </c>
    </row>
    <row r="3423" spans="1:18" ht="43.2" x14ac:dyDescent="0.55000000000000004">
      <c r="A3423">
        <v>3515</v>
      </c>
      <c r="B3423" s="3" t="s">
        <v>3514</v>
      </c>
      <c r="C3423" s="3" t="s">
        <v>7625</v>
      </c>
      <c r="D3423" s="6">
        <v>3000</v>
      </c>
      <c r="E3423" s="8">
        <v>3080</v>
      </c>
      <c r="F3423" t="s">
        <v>8218</v>
      </c>
      <c r="G3423" t="s">
        <v>8223</v>
      </c>
      <c r="H3423" t="s">
        <v>8245</v>
      </c>
      <c r="I3423">
        <v>1433097171</v>
      </c>
      <c r="J3423">
        <v>1430505171</v>
      </c>
      <c r="K3423" t="b">
        <v>0</v>
      </c>
      <c r="L3423">
        <v>46</v>
      </c>
      <c r="M3423" t="b">
        <v>1</v>
      </c>
      <c r="N3423" t="s">
        <v>8269</v>
      </c>
      <c r="O3423" s="9">
        <f t="shared" si="216"/>
        <v>42125.772812499999</v>
      </c>
      <c r="P3423" t="str">
        <f t="shared" si="217"/>
        <v>theater</v>
      </c>
      <c r="Q3423" t="str">
        <f t="shared" si="218"/>
        <v>plays</v>
      </c>
      <c r="R3423">
        <f t="shared" si="219"/>
        <v>2015</v>
      </c>
    </row>
    <row r="3424" spans="1:18" ht="28.8" x14ac:dyDescent="0.55000000000000004">
      <c r="A3424">
        <v>3573</v>
      </c>
      <c r="B3424" s="3" t="s">
        <v>3572</v>
      </c>
      <c r="C3424" s="3" t="s">
        <v>7683</v>
      </c>
      <c r="D3424" s="6">
        <v>3000</v>
      </c>
      <c r="E3424" s="8">
        <v>3084</v>
      </c>
      <c r="F3424" t="s">
        <v>8218</v>
      </c>
      <c r="G3424" t="s">
        <v>8224</v>
      </c>
      <c r="H3424" t="s">
        <v>8246</v>
      </c>
      <c r="I3424">
        <v>1415440846</v>
      </c>
      <c r="J3424">
        <v>1412845246</v>
      </c>
      <c r="K3424" t="b">
        <v>0</v>
      </c>
      <c r="L3424">
        <v>78</v>
      </c>
      <c r="M3424" t="b">
        <v>1</v>
      </c>
      <c r="N3424" t="s">
        <v>8269</v>
      </c>
      <c r="O3424" s="9">
        <f t="shared" si="216"/>
        <v>41921.375532407408</v>
      </c>
      <c r="P3424" t="str">
        <f t="shared" si="217"/>
        <v>theater</v>
      </c>
      <c r="Q3424" t="str">
        <f t="shared" si="218"/>
        <v>plays</v>
      </c>
      <c r="R3424">
        <f t="shared" si="219"/>
        <v>2014</v>
      </c>
    </row>
    <row r="3425" spans="1:18" ht="43.2" x14ac:dyDescent="0.55000000000000004">
      <c r="A3425">
        <v>3583</v>
      </c>
      <c r="B3425" s="3" t="s">
        <v>3582</v>
      </c>
      <c r="C3425" s="3" t="s">
        <v>7693</v>
      </c>
      <c r="D3425" s="6">
        <v>3000</v>
      </c>
      <c r="E3425" s="8">
        <v>3255</v>
      </c>
      <c r="F3425" t="s">
        <v>8218</v>
      </c>
      <c r="G3425" t="s">
        <v>8223</v>
      </c>
      <c r="H3425" t="s">
        <v>8245</v>
      </c>
      <c r="I3425">
        <v>1460970805</v>
      </c>
      <c r="J3425">
        <v>1455790405</v>
      </c>
      <c r="K3425" t="b">
        <v>0</v>
      </c>
      <c r="L3425">
        <v>24</v>
      </c>
      <c r="M3425" t="b">
        <v>1</v>
      </c>
      <c r="N3425" t="s">
        <v>8269</v>
      </c>
      <c r="O3425" s="9">
        <f t="shared" si="216"/>
        <v>42418.425983796296</v>
      </c>
      <c r="P3425" t="str">
        <f t="shared" si="217"/>
        <v>theater</v>
      </c>
      <c r="Q3425" t="str">
        <f t="shared" si="218"/>
        <v>plays</v>
      </c>
      <c r="R3425">
        <f t="shared" si="219"/>
        <v>2016</v>
      </c>
    </row>
    <row r="3426" spans="1:18" ht="86.4" x14ac:dyDescent="0.55000000000000004">
      <c r="A3426">
        <v>3584</v>
      </c>
      <c r="B3426" s="3" t="s">
        <v>3583</v>
      </c>
      <c r="C3426" s="3" t="s">
        <v>7694</v>
      </c>
      <c r="D3426" s="6">
        <v>3000</v>
      </c>
      <c r="E3426" s="8">
        <v>3465</v>
      </c>
      <c r="F3426" t="s">
        <v>8218</v>
      </c>
      <c r="G3426" t="s">
        <v>8224</v>
      </c>
      <c r="H3426" t="s">
        <v>8246</v>
      </c>
      <c r="I3426">
        <v>1436772944</v>
      </c>
      <c r="J3426">
        <v>1434180944</v>
      </c>
      <c r="K3426" t="b">
        <v>0</v>
      </c>
      <c r="L3426">
        <v>112</v>
      </c>
      <c r="M3426" t="b">
        <v>1</v>
      </c>
      <c r="N3426" t="s">
        <v>8269</v>
      </c>
      <c r="O3426" s="9">
        <f t="shared" si="216"/>
        <v>42168.316481481481</v>
      </c>
      <c r="P3426" t="str">
        <f t="shared" si="217"/>
        <v>theater</v>
      </c>
      <c r="Q3426" t="str">
        <f t="shared" si="218"/>
        <v>plays</v>
      </c>
      <c r="R3426">
        <f t="shared" si="219"/>
        <v>2015</v>
      </c>
    </row>
    <row r="3427" spans="1:18" ht="43.2" x14ac:dyDescent="0.55000000000000004">
      <c r="A3427">
        <v>3593</v>
      </c>
      <c r="B3427" s="3" t="s">
        <v>3592</v>
      </c>
      <c r="C3427" s="3" t="s">
        <v>7703</v>
      </c>
      <c r="D3427" s="6">
        <v>3000</v>
      </c>
      <c r="E3427" s="8">
        <v>3319</v>
      </c>
      <c r="F3427" t="s">
        <v>8218</v>
      </c>
      <c r="G3427" t="s">
        <v>8223</v>
      </c>
      <c r="H3427" t="s">
        <v>8245</v>
      </c>
      <c r="I3427">
        <v>1420489560</v>
      </c>
      <c r="J3427">
        <v>1417469639</v>
      </c>
      <c r="K3427" t="b">
        <v>0</v>
      </c>
      <c r="L3427">
        <v>43</v>
      </c>
      <c r="M3427" t="b">
        <v>1</v>
      </c>
      <c r="N3427" t="s">
        <v>8269</v>
      </c>
      <c r="O3427" s="9">
        <f t="shared" si="216"/>
        <v>41974.898599537039</v>
      </c>
      <c r="P3427" t="str">
        <f t="shared" si="217"/>
        <v>theater</v>
      </c>
      <c r="Q3427" t="str">
        <f t="shared" si="218"/>
        <v>plays</v>
      </c>
      <c r="R3427">
        <f t="shared" si="219"/>
        <v>2014</v>
      </c>
    </row>
    <row r="3428" spans="1:18" ht="43.2" x14ac:dyDescent="0.55000000000000004">
      <c r="A3428">
        <v>3604</v>
      </c>
      <c r="B3428" s="3" t="s">
        <v>3603</v>
      </c>
      <c r="C3428" s="3" t="s">
        <v>7714</v>
      </c>
      <c r="D3428" s="6">
        <v>3000</v>
      </c>
      <c r="E3428" s="8">
        <v>3385</v>
      </c>
      <c r="F3428" t="s">
        <v>8218</v>
      </c>
      <c r="G3428" t="s">
        <v>8223</v>
      </c>
      <c r="H3428" t="s">
        <v>8245</v>
      </c>
      <c r="I3428">
        <v>1461913140</v>
      </c>
      <c r="J3428">
        <v>1461370956</v>
      </c>
      <c r="K3428" t="b">
        <v>0</v>
      </c>
      <c r="L3428">
        <v>69</v>
      </c>
      <c r="M3428" t="b">
        <v>1</v>
      </c>
      <c r="N3428" t="s">
        <v>8269</v>
      </c>
      <c r="O3428" s="9">
        <f t="shared" si="216"/>
        <v>42483.015694444446</v>
      </c>
      <c r="P3428" t="str">
        <f t="shared" si="217"/>
        <v>theater</v>
      </c>
      <c r="Q3428" t="str">
        <f t="shared" si="218"/>
        <v>plays</v>
      </c>
      <c r="R3428">
        <f t="shared" si="219"/>
        <v>2016</v>
      </c>
    </row>
    <row r="3429" spans="1:18" ht="43.2" x14ac:dyDescent="0.55000000000000004">
      <c r="A3429">
        <v>3606</v>
      </c>
      <c r="B3429" s="3" t="s">
        <v>3605</v>
      </c>
      <c r="C3429" s="3" t="s">
        <v>7716</v>
      </c>
      <c r="D3429" s="6">
        <v>3000</v>
      </c>
      <c r="E3429" s="8">
        <v>3908</v>
      </c>
      <c r="F3429" t="s">
        <v>8218</v>
      </c>
      <c r="G3429" t="s">
        <v>8224</v>
      </c>
      <c r="H3429" t="s">
        <v>8246</v>
      </c>
      <c r="I3429">
        <v>1471185057</v>
      </c>
      <c r="J3429">
        <v>1468593057</v>
      </c>
      <c r="K3429" t="b">
        <v>0</v>
      </c>
      <c r="L3429">
        <v>64</v>
      </c>
      <c r="M3429" t="b">
        <v>1</v>
      </c>
      <c r="N3429" t="s">
        <v>8269</v>
      </c>
      <c r="O3429" s="9">
        <f t="shared" si="216"/>
        <v>42566.604826388888</v>
      </c>
      <c r="P3429" t="str">
        <f t="shared" si="217"/>
        <v>theater</v>
      </c>
      <c r="Q3429" t="str">
        <f t="shared" si="218"/>
        <v>plays</v>
      </c>
      <c r="R3429">
        <f t="shared" si="219"/>
        <v>2016</v>
      </c>
    </row>
    <row r="3430" spans="1:18" ht="43.2" x14ac:dyDescent="0.55000000000000004">
      <c r="A3430">
        <v>3621</v>
      </c>
      <c r="B3430" s="3" t="s">
        <v>3619</v>
      </c>
      <c r="C3430" s="3" t="s">
        <v>7731</v>
      </c>
      <c r="D3430" s="6">
        <v>3000</v>
      </c>
      <c r="E3430" s="8">
        <v>3292</v>
      </c>
      <c r="F3430" t="s">
        <v>8218</v>
      </c>
      <c r="G3430" t="s">
        <v>8223</v>
      </c>
      <c r="H3430" t="s">
        <v>8245</v>
      </c>
      <c r="I3430">
        <v>1475269200</v>
      </c>
      <c r="J3430">
        <v>1473200844</v>
      </c>
      <c r="K3430" t="b">
        <v>0</v>
      </c>
      <c r="L3430">
        <v>70</v>
      </c>
      <c r="M3430" t="b">
        <v>1</v>
      </c>
      <c r="N3430" t="s">
        <v>8269</v>
      </c>
      <c r="O3430" s="9">
        <f t="shared" si="216"/>
        <v>42619.935694444444</v>
      </c>
      <c r="P3430" t="str">
        <f t="shared" si="217"/>
        <v>theater</v>
      </c>
      <c r="Q3430" t="str">
        <f t="shared" si="218"/>
        <v>plays</v>
      </c>
      <c r="R3430">
        <f t="shared" si="219"/>
        <v>2016</v>
      </c>
    </row>
    <row r="3431" spans="1:18" ht="72" x14ac:dyDescent="0.55000000000000004">
      <c r="A3431">
        <v>3624</v>
      </c>
      <c r="B3431" s="3" t="s">
        <v>3622</v>
      </c>
      <c r="C3431" s="3" t="s">
        <v>7734</v>
      </c>
      <c r="D3431" s="6">
        <v>3000</v>
      </c>
      <c r="E3431" s="8">
        <v>3148</v>
      </c>
      <c r="F3431" t="s">
        <v>8218</v>
      </c>
      <c r="G3431" t="s">
        <v>8223</v>
      </c>
      <c r="H3431" t="s">
        <v>8245</v>
      </c>
      <c r="I3431">
        <v>1471977290</v>
      </c>
      <c r="J3431">
        <v>1466793290</v>
      </c>
      <c r="K3431" t="b">
        <v>0</v>
      </c>
      <c r="L3431">
        <v>39</v>
      </c>
      <c r="M3431" t="b">
        <v>1</v>
      </c>
      <c r="N3431" t="s">
        <v>8269</v>
      </c>
      <c r="O3431" s="9">
        <f t="shared" si="216"/>
        <v>42545.774189814809</v>
      </c>
      <c r="P3431" t="str">
        <f t="shared" si="217"/>
        <v>theater</v>
      </c>
      <c r="Q3431" t="str">
        <f t="shared" si="218"/>
        <v>plays</v>
      </c>
      <c r="R3431">
        <f t="shared" si="219"/>
        <v>2016</v>
      </c>
    </row>
    <row r="3432" spans="1:18" ht="43.2" x14ac:dyDescent="0.55000000000000004">
      <c r="A3432">
        <v>3625</v>
      </c>
      <c r="B3432" s="3" t="s">
        <v>3623</v>
      </c>
      <c r="C3432" s="3" t="s">
        <v>7735</v>
      </c>
      <c r="D3432" s="6">
        <v>3000</v>
      </c>
      <c r="E3432" s="8">
        <v>3080</v>
      </c>
      <c r="F3432" t="s">
        <v>8218</v>
      </c>
      <c r="G3432" t="s">
        <v>8224</v>
      </c>
      <c r="H3432" t="s">
        <v>8246</v>
      </c>
      <c r="I3432">
        <v>1435851577</v>
      </c>
      <c r="J3432">
        <v>1433259577</v>
      </c>
      <c r="K3432" t="b">
        <v>0</v>
      </c>
      <c r="L3432">
        <v>78</v>
      </c>
      <c r="M3432" t="b">
        <v>1</v>
      </c>
      <c r="N3432" t="s">
        <v>8269</v>
      </c>
      <c r="O3432" s="9">
        <f t="shared" si="216"/>
        <v>42157.652511574073</v>
      </c>
      <c r="P3432" t="str">
        <f t="shared" si="217"/>
        <v>theater</v>
      </c>
      <c r="Q3432" t="str">
        <f t="shared" si="218"/>
        <v>plays</v>
      </c>
      <c r="R3432">
        <f t="shared" si="219"/>
        <v>2015</v>
      </c>
    </row>
    <row r="3433" spans="1:18" ht="43.2" x14ac:dyDescent="0.55000000000000004">
      <c r="A3433">
        <v>3659</v>
      </c>
      <c r="B3433" s="3" t="s">
        <v>3656</v>
      </c>
      <c r="C3433" s="3" t="s">
        <v>7769</v>
      </c>
      <c r="D3433" s="6">
        <v>3000</v>
      </c>
      <c r="E3433" s="8">
        <v>3061</v>
      </c>
      <c r="F3433" t="s">
        <v>8218</v>
      </c>
      <c r="G3433" t="s">
        <v>8223</v>
      </c>
      <c r="H3433" t="s">
        <v>8245</v>
      </c>
      <c r="I3433">
        <v>1426775940</v>
      </c>
      <c r="J3433">
        <v>1424414350</v>
      </c>
      <c r="K3433" t="b">
        <v>0</v>
      </c>
      <c r="L3433">
        <v>13</v>
      </c>
      <c r="M3433" t="b">
        <v>1</v>
      </c>
      <c r="N3433" t="s">
        <v>8269</v>
      </c>
      <c r="O3433" s="9">
        <f t="shared" si="216"/>
        <v>42055.277199074073</v>
      </c>
      <c r="P3433" t="str">
        <f t="shared" si="217"/>
        <v>theater</v>
      </c>
      <c r="Q3433" t="str">
        <f t="shared" si="218"/>
        <v>plays</v>
      </c>
      <c r="R3433">
        <f t="shared" si="219"/>
        <v>2015</v>
      </c>
    </row>
    <row r="3434" spans="1:18" ht="43.2" x14ac:dyDescent="0.55000000000000004">
      <c r="A3434">
        <v>3661</v>
      </c>
      <c r="B3434" s="3" t="s">
        <v>3658</v>
      </c>
      <c r="C3434" s="3" t="s">
        <v>7771</v>
      </c>
      <c r="D3434" s="6">
        <v>3000</v>
      </c>
      <c r="E3434" s="8">
        <v>3330</v>
      </c>
      <c r="F3434" t="s">
        <v>8218</v>
      </c>
      <c r="G3434" t="s">
        <v>8223</v>
      </c>
      <c r="H3434" t="s">
        <v>8245</v>
      </c>
      <c r="I3434">
        <v>1460260800</v>
      </c>
      <c r="J3434">
        <v>1458336672</v>
      </c>
      <c r="K3434" t="b">
        <v>0</v>
      </c>
      <c r="L3434">
        <v>36</v>
      </c>
      <c r="M3434" t="b">
        <v>1</v>
      </c>
      <c r="N3434" t="s">
        <v>8269</v>
      </c>
      <c r="O3434" s="9">
        <f t="shared" si="216"/>
        <v>42447.896666666667</v>
      </c>
      <c r="P3434" t="str">
        <f t="shared" si="217"/>
        <v>theater</v>
      </c>
      <c r="Q3434" t="str">
        <f t="shared" si="218"/>
        <v>plays</v>
      </c>
      <c r="R3434">
        <f t="shared" si="219"/>
        <v>2016</v>
      </c>
    </row>
    <row r="3435" spans="1:18" ht="43.2" x14ac:dyDescent="0.55000000000000004">
      <c r="A3435">
        <v>3667</v>
      </c>
      <c r="B3435" s="3" t="s">
        <v>3664</v>
      </c>
      <c r="C3435" s="3" t="s">
        <v>7777</v>
      </c>
      <c r="D3435" s="6">
        <v>3000</v>
      </c>
      <c r="E3435" s="8">
        <v>3095.11</v>
      </c>
      <c r="F3435" t="s">
        <v>8218</v>
      </c>
      <c r="G3435" t="s">
        <v>8224</v>
      </c>
      <c r="H3435" t="s">
        <v>8246</v>
      </c>
      <c r="I3435">
        <v>1437261419</v>
      </c>
      <c r="J3435">
        <v>1434669419</v>
      </c>
      <c r="K3435" t="b">
        <v>0</v>
      </c>
      <c r="L3435">
        <v>58</v>
      </c>
      <c r="M3435" t="b">
        <v>1</v>
      </c>
      <c r="N3435" t="s">
        <v>8269</v>
      </c>
      <c r="O3435" s="9">
        <f t="shared" si="216"/>
        <v>42173.970127314817</v>
      </c>
      <c r="P3435" t="str">
        <f t="shared" si="217"/>
        <v>theater</v>
      </c>
      <c r="Q3435" t="str">
        <f t="shared" si="218"/>
        <v>plays</v>
      </c>
      <c r="R3435">
        <f t="shared" si="219"/>
        <v>2015</v>
      </c>
    </row>
    <row r="3436" spans="1:18" ht="43.2" x14ac:dyDescent="0.55000000000000004">
      <c r="A3436">
        <v>3672</v>
      </c>
      <c r="B3436" s="3" t="s">
        <v>3669</v>
      </c>
      <c r="C3436" s="3" t="s">
        <v>7782</v>
      </c>
      <c r="D3436" s="6">
        <v>3000</v>
      </c>
      <c r="E3436" s="8">
        <v>3046</v>
      </c>
      <c r="F3436" t="s">
        <v>8218</v>
      </c>
      <c r="G3436" t="s">
        <v>8224</v>
      </c>
      <c r="H3436" t="s">
        <v>8246</v>
      </c>
      <c r="I3436">
        <v>1411771384</v>
      </c>
      <c r="J3436">
        <v>1409179384</v>
      </c>
      <c r="K3436" t="b">
        <v>0</v>
      </c>
      <c r="L3436">
        <v>57</v>
      </c>
      <c r="M3436" t="b">
        <v>1</v>
      </c>
      <c r="N3436" t="s">
        <v>8269</v>
      </c>
      <c r="O3436" s="9">
        <f t="shared" si="216"/>
        <v>41878.946574074071</v>
      </c>
      <c r="P3436" t="str">
        <f t="shared" si="217"/>
        <v>theater</v>
      </c>
      <c r="Q3436" t="str">
        <f t="shared" si="218"/>
        <v>plays</v>
      </c>
      <c r="R3436">
        <f t="shared" si="219"/>
        <v>2014</v>
      </c>
    </row>
    <row r="3437" spans="1:18" ht="43.2" x14ac:dyDescent="0.55000000000000004">
      <c r="A3437">
        <v>3680</v>
      </c>
      <c r="B3437" s="3" t="s">
        <v>3677</v>
      </c>
      <c r="C3437" s="3" t="s">
        <v>7790</v>
      </c>
      <c r="D3437" s="6">
        <v>3000</v>
      </c>
      <c r="E3437" s="8">
        <v>3383</v>
      </c>
      <c r="F3437" t="s">
        <v>8218</v>
      </c>
      <c r="G3437" t="s">
        <v>8223</v>
      </c>
      <c r="H3437" t="s">
        <v>8245</v>
      </c>
      <c r="I3437">
        <v>1475664834</v>
      </c>
      <c r="J3437">
        <v>1473850434</v>
      </c>
      <c r="K3437" t="b">
        <v>0</v>
      </c>
      <c r="L3437">
        <v>34</v>
      </c>
      <c r="M3437" t="b">
        <v>1</v>
      </c>
      <c r="N3437" t="s">
        <v>8269</v>
      </c>
      <c r="O3437" s="9">
        <f t="shared" si="216"/>
        <v>42627.454097222217</v>
      </c>
      <c r="P3437" t="str">
        <f t="shared" si="217"/>
        <v>theater</v>
      </c>
      <c r="Q3437" t="str">
        <f t="shared" si="218"/>
        <v>plays</v>
      </c>
      <c r="R3437">
        <f t="shared" si="219"/>
        <v>2016</v>
      </c>
    </row>
    <row r="3438" spans="1:18" ht="43.2" x14ac:dyDescent="0.55000000000000004">
      <c r="A3438">
        <v>3682</v>
      </c>
      <c r="B3438" s="3" t="s">
        <v>3679</v>
      </c>
      <c r="C3438" s="3" t="s">
        <v>7792</v>
      </c>
      <c r="D3438" s="6">
        <v>3000</v>
      </c>
      <c r="E3438" s="8">
        <v>4176</v>
      </c>
      <c r="F3438" t="s">
        <v>8218</v>
      </c>
      <c r="G3438" t="s">
        <v>8223</v>
      </c>
      <c r="H3438" t="s">
        <v>8245</v>
      </c>
      <c r="I3438">
        <v>1402901940</v>
      </c>
      <c r="J3438">
        <v>1399998418</v>
      </c>
      <c r="K3438" t="b">
        <v>0</v>
      </c>
      <c r="L3438">
        <v>67</v>
      </c>
      <c r="M3438" t="b">
        <v>1</v>
      </c>
      <c r="N3438" t="s">
        <v>8269</v>
      </c>
      <c r="O3438" s="9">
        <f t="shared" si="216"/>
        <v>41772.685393518521</v>
      </c>
      <c r="P3438" t="str">
        <f t="shared" si="217"/>
        <v>theater</v>
      </c>
      <c r="Q3438" t="str">
        <f t="shared" si="218"/>
        <v>plays</v>
      </c>
      <c r="R3438">
        <f t="shared" si="219"/>
        <v>2014</v>
      </c>
    </row>
    <row r="3439" spans="1:18" ht="43.2" x14ac:dyDescent="0.55000000000000004">
      <c r="A3439">
        <v>3688</v>
      </c>
      <c r="B3439" s="3" t="s">
        <v>3685</v>
      </c>
      <c r="C3439" s="3" t="s">
        <v>7798</v>
      </c>
      <c r="D3439" s="6">
        <v>3000</v>
      </c>
      <c r="E3439" s="8">
        <v>3275</v>
      </c>
      <c r="F3439" t="s">
        <v>8218</v>
      </c>
      <c r="G3439" t="s">
        <v>8224</v>
      </c>
      <c r="H3439" t="s">
        <v>8246</v>
      </c>
      <c r="I3439">
        <v>1407524004</v>
      </c>
      <c r="J3439">
        <v>1404932004</v>
      </c>
      <c r="K3439" t="b">
        <v>0</v>
      </c>
      <c r="L3439">
        <v>39</v>
      </c>
      <c r="M3439" t="b">
        <v>1</v>
      </c>
      <c r="N3439" t="s">
        <v>8269</v>
      </c>
      <c r="O3439" s="9">
        <f t="shared" si="216"/>
        <v>41829.787083333329</v>
      </c>
      <c r="P3439" t="str">
        <f t="shared" si="217"/>
        <v>theater</v>
      </c>
      <c r="Q3439" t="str">
        <f t="shared" si="218"/>
        <v>plays</v>
      </c>
      <c r="R3439">
        <f t="shared" si="219"/>
        <v>2014</v>
      </c>
    </row>
    <row r="3440" spans="1:18" ht="43.2" x14ac:dyDescent="0.55000000000000004">
      <c r="A3440">
        <v>3689</v>
      </c>
      <c r="B3440" s="3" t="s">
        <v>3686</v>
      </c>
      <c r="C3440" s="3" t="s">
        <v>7799</v>
      </c>
      <c r="D3440" s="6">
        <v>3000</v>
      </c>
      <c r="E3440" s="8">
        <v>3550</v>
      </c>
      <c r="F3440" t="s">
        <v>8218</v>
      </c>
      <c r="G3440" t="s">
        <v>8223</v>
      </c>
      <c r="H3440" t="s">
        <v>8245</v>
      </c>
      <c r="I3440">
        <v>1434925500</v>
      </c>
      <c r="J3440">
        <v>1432410639</v>
      </c>
      <c r="K3440" t="b">
        <v>0</v>
      </c>
      <c r="L3440">
        <v>62</v>
      </c>
      <c r="M3440" t="b">
        <v>1</v>
      </c>
      <c r="N3440" t="s">
        <v>8269</v>
      </c>
      <c r="O3440" s="9">
        <f t="shared" si="216"/>
        <v>42147.826840277776</v>
      </c>
      <c r="P3440" t="str">
        <f t="shared" si="217"/>
        <v>theater</v>
      </c>
      <c r="Q3440" t="str">
        <f t="shared" si="218"/>
        <v>plays</v>
      </c>
      <c r="R3440">
        <f t="shared" si="219"/>
        <v>2015</v>
      </c>
    </row>
    <row r="3441" spans="1:18" ht="43.2" x14ac:dyDescent="0.55000000000000004">
      <c r="A3441">
        <v>3702</v>
      </c>
      <c r="B3441" s="3" t="s">
        <v>3699</v>
      </c>
      <c r="C3441" s="3" t="s">
        <v>7812</v>
      </c>
      <c r="D3441" s="6">
        <v>3000</v>
      </c>
      <c r="E3441" s="8">
        <v>3275</v>
      </c>
      <c r="F3441" t="s">
        <v>8218</v>
      </c>
      <c r="G3441" t="s">
        <v>8224</v>
      </c>
      <c r="H3441" t="s">
        <v>8246</v>
      </c>
      <c r="I3441">
        <v>1468191540</v>
      </c>
      <c r="J3441">
        <v>1464958484</v>
      </c>
      <c r="K3441" t="b">
        <v>0</v>
      </c>
      <c r="L3441">
        <v>21</v>
      </c>
      <c r="M3441" t="b">
        <v>1</v>
      </c>
      <c r="N3441" t="s">
        <v>8269</v>
      </c>
      <c r="O3441" s="9">
        <f t="shared" si="216"/>
        <v>42524.53800925926</v>
      </c>
      <c r="P3441" t="str">
        <f t="shared" si="217"/>
        <v>theater</v>
      </c>
      <c r="Q3441" t="str">
        <f t="shared" si="218"/>
        <v>plays</v>
      </c>
      <c r="R3441">
        <f t="shared" si="219"/>
        <v>2016</v>
      </c>
    </row>
    <row r="3442" spans="1:18" ht="57.6" x14ac:dyDescent="0.55000000000000004">
      <c r="A3442">
        <v>3827</v>
      </c>
      <c r="B3442" s="3" t="s">
        <v>3824</v>
      </c>
      <c r="C3442" s="3" t="s">
        <v>7936</v>
      </c>
      <c r="D3442" s="6">
        <v>3000</v>
      </c>
      <c r="E3442" s="8">
        <v>4580</v>
      </c>
      <c r="F3442" t="s">
        <v>8218</v>
      </c>
      <c r="G3442" t="s">
        <v>8224</v>
      </c>
      <c r="H3442" t="s">
        <v>8246</v>
      </c>
      <c r="I3442">
        <v>1427414400</v>
      </c>
      <c r="J3442">
        <v>1422656201</v>
      </c>
      <c r="K3442" t="b">
        <v>0</v>
      </c>
      <c r="L3442">
        <v>65</v>
      </c>
      <c r="M3442" t="b">
        <v>1</v>
      </c>
      <c r="N3442" t="s">
        <v>8269</v>
      </c>
      <c r="O3442" s="9">
        <f t="shared" si="216"/>
        <v>42034.928252314814</v>
      </c>
      <c r="P3442" t="str">
        <f t="shared" si="217"/>
        <v>theater</v>
      </c>
      <c r="Q3442" t="str">
        <f t="shared" si="218"/>
        <v>plays</v>
      </c>
      <c r="R3442">
        <f t="shared" si="219"/>
        <v>2015</v>
      </c>
    </row>
    <row r="3443" spans="1:18" ht="43.2" x14ac:dyDescent="0.55000000000000004">
      <c r="A3443">
        <v>3834</v>
      </c>
      <c r="B3443" s="3" t="s">
        <v>3831</v>
      </c>
      <c r="C3443" s="3" t="s">
        <v>7943</v>
      </c>
      <c r="D3443" s="6">
        <v>3000</v>
      </c>
      <c r="E3443" s="8">
        <v>3271</v>
      </c>
      <c r="F3443" t="s">
        <v>8218</v>
      </c>
      <c r="G3443" t="s">
        <v>8224</v>
      </c>
      <c r="H3443" t="s">
        <v>8246</v>
      </c>
      <c r="I3443">
        <v>1434624067</v>
      </c>
      <c r="J3443">
        <v>1432032067</v>
      </c>
      <c r="K3443" t="b">
        <v>0</v>
      </c>
      <c r="L3443">
        <v>57</v>
      </c>
      <c r="M3443" t="b">
        <v>1</v>
      </c>
      <c r="N3443" t="s">
        <v>8269</v>
      </c>
      <c r="O3443" s="9">
        <f t="shared" si="216"/>
        <v>42143.445219907408</v>
      </c>
      <c r="P3443" t="str">
        <f t="shared" si="217"/>
        <v>theater</v>
      </c>
      <c r="Q3443" t="str">
        <f t="shared" si="218"/>
        <v>plays</v>
      </c>
      <c r="R3443">
        <f t="shared" si="219"/>
        <v>2015</v>
      </c>
    </row>
    <row r="3444" spans="1:18" ht="43.2" x14ac:dyDescent="0.55000000000000004">
      <c r="A3444">
        <v>3901</v>
      </c>
      <c r="B3444" s="3" t="s">
        <v>3898</v>
      </c>
      <c r="C3444" s="3" t="s">
        <v>8009</v>
      </c>
      <c r="D3444" s="6">
        <v>3000</v>
      </c>
      <c r="E3444" s="8">
        <v>25</v>
      </c>
      <c r="F3444" t="s">
        <v>8220</v>
      </c>
      <c r="G3444" t="s">
        <v>8223</v>
      </c>
      <c r="H3444" t="s">
        <v>8245</v>
      </c>
      <c r="I3444">
        <v>1450554599</v>
      </c>
      <c r="J3444">
        <v>1447098599</v>
      </c>
      <c r="K3444" t="b">
        <v>0</v>
      </c>
      <c r="L3444">
        <v>1</v>
      </c>
      <c r="M3444" t="b">
        <v>0</v>
      </c>
      <c r="N3444" t="s">
        <v>8269</v>
      </c>
      <c r="O3444" s="9">
        <f t="shared" si="216"/>
        <v>42317.826377314821</v>
      </c>
      <c r="P3444" t="str">
        <f t="shared" si="217"/>
        <v>theater</v>
      </c>
      <c r="Q3444" t="str">
        <f t="shared" si="218"/>
        <v>plays</v>
      </c>
      <c r="R3444">
        <f t="shared" si="219"/>
        <v>2015</v>
      </c>
    </row>
    <row r="3445" spans="1:18" ht="43.2" x14ac:dyDescent="0.55000000000000004">
      <c r="A3445">
        <v>3902</v>
      </c>
      <c r="B3445" s="3" t="s">
        <v>3899</v>
      </c>
      <c r="C3445" s="3" t="s">
        <v>8010</v>
      </c>
      <c r="D3445" s="6">
        <v>3000</v>
      </c>
      <c r="E3445" s="8">
        <v>1465</v>
      </c>
      <c r="F3445" t="s">
        <v>8220</v>
      </c>
      <c r="G3445" t="s">
        <v>8224</v>
      </c>
      <c r="H3445" t="s">
        <v>8246</v>
      </c>
      <c r="I3445">
        <v>1479125642</v>
      </c>
      <c r="J3445">
        <v>1476962042</v>
      </c>
      <c r="K3445" t="b">
        <v>0</v>
      </c>
      <c r="L3445">
        <v>31</v>
      </c>
      <c r="M3445" t="b">
        <v>0</v>
      </c>
      <c r="N3445" t="s">
        <v>8269</v>
      </c>
      <c r="O3445" s="9">
        <f t="shared" si="216"/>
        <v>42663.468078703707</v>
      </c>
      <c r="P3445" t="str">
        <f t="shared" si="217"/>
        <v>theater</v>
      </c>
      <c r="Q3445" t="str">
        <f t="shared" si="218"/>
        <v>plays</v>
      </c>
      <c r="R3445">
        <f t="shared" si="219"/>
        <v>2016</v>
      </c>
    </row>
    <row r="3446" spans="1:18" ht="43.2" x14ac:dyDescent="0.55000000000000004">
      <c r="A3446">
        <v>3921</v>
      </c>
      <c r="B3446" s="3" t="s">
        <v>3918</v>
      </c>
      <c r="C3446" s="3" t="s">
        <v>8029</v>
      </c>
      <c r="D3446" s="6">
        <v>3000</v>
      </c>
      <c r="E3446" s="8">
        <v>0</v>
      </c>
      <c r="F3446" t="s">
        <v>8220</v>
      </c>
      <c r="G3446" t="s">
        <v>8224</v>
      </c>
      <c r="H3446" t="s">
        <v>8246</v>
      </c>
      <c r="I3446">
        <v>1414346400</v>
      </c>
      <c r="J3446">
        <v>1413291655</v>
      </c>
      <c r="K3446" t="b">
        <v>0</v>
      </c>
      <c r="L3446">
        <v>0</v>
      </c>
      <c r="M3446" t="b">
        <v>0</v>
      </c>
      <c r="N3446" t="s">
        <v>8269</v>
      </c>
      <c r="O3446" s="9">
        <f t="shared" si="216"/>
        <v>41926.542303240742</v>
      </c>
      <c r="P3446" t="str">
        <f t="shared" si="217"/>
        <v>theater</v>
      </c>
      <c r="Q3446" t="str">
        <f t="shared" si="218"/>
        <v>plays</v>
      </c>
      <c r="R3446">
        <f t="shared" si="219"/>
        <v>2014</v>
      </c>
    </row>
    <row r="3447" spans="1:18" ht="57.6" x14ac:dyDescent="0.55000000000000004">
      <c r="A3447">
        <v>3935</v>
      </c>
      <c r="B3447" s="3" t="s">
        <v>3932</v>
      </c>
      <c r="C3447" s="3" t="s">
        <v>8043</v>
      </c>
      <c r="D3447" s="6">
        <v>3000</v>
      </c>
      <c r="E3447" s="8">
        <v>1315</v>
      </c>
      <c r="F3447" t="s">
        <v>8220</v>
      </c>
      <c r="G3447" t="s">
        <v>8224</v>
      </c>
      <c r="H3447" t="s">
        <v>8246</v>
      </c>
      <c r="I3447">
        <v>1443973546</v>
      </c>
      <c r="J3447">
        <v>1438789546</v>
      </c>
      <c r="K3447" t="b">
        <v>0</v>
      </c>
      <c r="L3447">
        <v>23</v>
      </c>
      <c r="M3447" t="b">
        <v>0</v>
      </c>
      <c r="N3447" t="s">
        <v>8269</v>
      </c>
      <c r="O3447" s="9">
        <f t="shared" si="216"/>
        <v>42221.656782407401</v>
      </c>
      <c r="P3447" t="str">
        <f t="shared" si="217"/>
        <v>theater</v>
      </c>
      <c r="Q3447" t="str">
        <f t="shared" si="218"/>
        <v>plays</v>
      </c>
      <c r="R3447">
        <f t="shared" si="219"/>
        <v>2015</v>
      </c>
    </row>
    <row r="3448" spans="1:18" ht="43.2" x14ac:dyDescent="0.55000000000000004">
      <c r="A3448">
        <v>3947</v>
      </c>
      <c r="B3448" s="3" t="s">
        <v>3944</v>
      </c>
      <c r="C3448" s="3" t="s">
        <v>8055</v>
      </c>
      <c r="D3448" s="6">
        <v>3000</v>
      </c>
      <c r="E3448" s="8">
        <v>101</v>
      </c>
      <c r="F3448" t="s">
        <v>8220</v>
      </c>
      <c r="G3448" t="s">
        <v>8223</v>
      </c>
      <c r="H3448" t="s">
        <v>8245</v>
      </c>
      <c r="I3448">
        <v>1475378744</v>
      </c>
      <c r="J3448">
        <v>1472786744</v>
      </c>
      <c r="K3448" t="b">
        <v>0</v>
      </c>
      <c r="L3448">
        <v>2</v>
      </c>
      <c r="M3448" t="b">
        <v>0</v>
      </c>
      <c r="N3448" t="s">
        <v>8269</v>
      </c>
      <c r="O3448" s="9">
        <f t="shared" si="216"/>
        <v>42615.142870370371</v>
      </c>
      <c r="P3448" t="str">
        <f t="shared" si="217"/>
        <v>theater</v>
      </c>
      <c r="Q3448" t="str">
        <f t="shared" si="218"/>
        <v>plays</v>
      </c>
      <c r="R3448">
        <f t="shared" si="219"/>
        <v>2016</v>
      </c>
    </row>
    <row r="3449" spans="1:18" ht="43.2" x14ac:dyDescent="0.55000000000000004">
      <c r="A3449">
        <v>3960</v>
      </c>
      <c r="B3449" s="3" t="s">
        <v>3957</v>
      </c>
      <c r="C3449" s="3" t="s">
        <v>8067</v>
      </c>
      <c r="D3449" s="6">
        <v>3000</v>
      </c>
      <c r="E3449" s="8">
        <v>45</v>
      </c>
      <c r="F3449" t="s">
        <v>8220</v>
      </c>
      <c r="G3449" t="s">
        <v>8223</v>
      </c>
      <c r="H3449" t="s">
        <v>8245</v>
      </c>
      <c r="I3449">
        <v>1451852256</v>
      </c>
      <c r="J3449">
        <v>1449260256</v>
      </c>
      <c r="K3449" t="b">
        <v>0</v>
      </c>
      <c r="L3449">
        <v>4</v>
      </c>
      <c r="M3449" t="b">
        <v>0</v>
      </c>
      <c r="N3449" t="s">
        <v>8269</v>
      </c>
      <c r="O3449" s="9">
        <f t="shared" si="216"/>
        <v>42342.845555555556</v>
      </c>
      <c r="P3449" t="str">
        <f t="shared" si="217"/>
        <v>theater</v>
      </c>
      <c r="Q3449" t="str">
        <f t="shared" si="218"/>
        <v>plays</v>
      </c>
      <c r="R3449">
        <f t="shared" si="219"/>
        <v>2015</v>
      </c>
    </row>
    <row r="3450" spans="1:18" ht="43.2" x14ac:dyDescent="0.55000000000000004">
      <c r="A3450">
        <v>3989</v>
      </c>
      <c r="B3450" s="3" t="s">
        <v>3985</v>
      </c>
      <c r="C3450" s="3" t="s">
        <v>8095</v>
      </c>
      <c r="D3450" s="6">
        <v>3000</v>
      </c>
      <c r="E3450" s="8">
        <v>0</v>
      </c>
      <c r="F3450" t="s">
        <v>8220</v>
      </c>
      <c r="G3450" t="s">
        <v>8223</v>
      </c>
      <c r="H3450" t="s">
        <v>8245</v>
      </c>
      <c r="I3450">
        <v>1447009181</v>
      </c>
      <c r="J3450">
        <v>1444413581</v>
      </c>
      <c r="K3450" t="b">
        <v>0</v>
      </c>
      <c r="L3450">
        <v>0</v>
      </c>
      <c r="M3450" t="b">
        <v>0</v>
      </c>
      <c r="N3450" t="s">
        <v>8269</v>
      </c>
      <c r="O3450" s="9">
        <f t="shared" si="216"/>
        <v>42286.749780092592</v>
      </c>
      <c r="P3450" t="str">
        <f t="shared" si="217"/>
        <v>theater</v>
      </c>
      <c r="Q3450" t="str">
        <f t="shared" si="218"/>
        <v>plays</v>
      </c>
      <c r="R3450">
        <f t="shared" si="219"/>
        <v>2015</v>
      </c>
    </row>
    <row r="3451" spans="1:18" ht="43.2" x14ac:dyDescent="0.55000000000000004">
      <c r="A3451">
        <v>3996</v>
      </c>
      <c r="B3451" s="3" t="s">
        <v>3992</v>
      </c>
      <c r="C3451" s="3" t="s">
        <v>8102</v>
      </c>
      <c r="D3451" s="6">
        <v>3000</v>
      </c>
      <c r="E3451" s="8">
        <v>497</v>
      </c>
      <c r="F3451" t="s">
        <v>8220</v>
      </c>
      <c r="G3451" t="s">
        <v>8223</v>
      </c>
      <c r="H3451" t="s">
        <v>8245</v>
      </c>
      <c r="I3451">
        <v>1416499440</v>
      </c>
      <c r="J3451">
        <v>1415341464</v>
      </c>
      <c r="K3451" t="b">
        <v>0</v>
      </c>
      <c r="L3451">
        <v>17</v>
      </c>
      <c r="M3451" t="b">
        <v>0</v>
      </c>
      <c r="N3451" t="s">
        <v>8269</v>
      </c>
      <c r="O3451" s="9">
        <f t="shared" si="216"/>
        <v>41950.26694444444</v>
      </c>
      <c r="P3451" t="str">
        <f t="shared" si="217"/>
        <v>theater</v>
      </c>
      <c r="Q3451" t="str">
        <f t="shared" si="218"/>
        <v>plays</v>
      </c>
      <c r="R3451">
        <f t="shared" si="219"/>
        <v>2014</v>
      </c>
    </row>
    <row r="3452" spans="1:18" ht="43.2" x14ac:dyDescent="0.55000000000000004">
      <c r="A3452">
        <v>3997</v>
      </c>
      <c r="B3452" s="3" t="s">
        <v>3993</v>
      </c>
      <c r="C3452" s="3" t="s">
        <v>8103</v>
      </c>
      <c r="D3452" s="6">
        <v>3000</v>
      </c>
      <c r="E3452" s="8">
        <v>0</v>
      </c>
      <c r="F3452" t="s">
        <v>8220</v>
      </c>
      <c r="G3452" t="s">
        <v>8224</v>
      </c>
      <c r="H3452" t="s">
        <v>8246</v>
      </c>
      <c r="I3452">
        <v>1428222221</v>
      </c>
      <c r="J3452">
        <v>1425633821</v>
      </c>
      <c r="K3452" t="b">
        <v>0</v>
      </c>
      <c r="L3452">
        <v>0</v>
      </c>
      <c r="M3452" t="b">
        <v>0</v>
      </c>
      <c r="N3452" t="s">
        <v>8269</v>
      </c>
      <c r="O3452" s="9">
        <f t="shared" si="216"/>
        <v>42069.391446759255</v>
      </c>
      <c r="P3452" t="str">
        <f t="shared" si="217"/>
        <v>theater</v>
      </c>
      <c r="Q3452" t="str">
        <f t="shared" si="218"/>
        <v>plays</v>
      </c>
      <c r="R3452">
        <f t="shared" si="219"/>
        <v>2015</v>
      </c>
    </row>
    <row r="3453" spans="1:18" ht="43.2" x14ac:dyDescent="0.55000000000000004">
      <c r="A3453">
        <v>4005</v>
      </c>
      <c r="B3453" s="3" t="s">
        <v>4001</v>
      </c>
      <c r="C3453" s="3" t="s">
        <v>8110</v>
      </c>
      <c r="D3453" s="6">
        <v>3000</v>
      </c>
      <c r="E3453" s="8">
        <v>40</v>
      </c>
      <c r="F3453" t="s">
        <v>8220</v>
      </c>
      <c r="G3453" t="s">
        <v>8223</v>
      </c>
      <c r="H3453" t="s">
        <v>8245</v>
      </c>
      <c r="I3453">
        <v>1413832985</v>
      </c>
      <c r="J3453">
        <v>1408648985</v>
      </c>
      <c r="K3453" t="b">
        <v>0</v>
      </c>
      <c r="L3453">
        <v>2</v>
      </c>
      <c r="M3453" t="b">
        <v>0</v>
      </c>
      <c r="N3453" t="s">
        <v>8269</v>
      </c>
      <c r="O3453" s="9">
        <f t="shared" si="216"/>
        <v>41872.807696759257</v>
      </c>
      <c r="P3453" t="str">
        <f t="shared" si="217"/>
        <v>theater</v>
      </c>
      <c r="Q3453" t="str">
        <f t="shared" si="218"/>
        <v>plays</v>
      </c>
      <c r="R3453">
        <f t="shared" si="219"/>
        <v>2014</v>
      </c>
    </row>
    <row r="3454" spans="1:18" ht="43.2" x14ac:dyDescent="0.55000000000000004">
      <c r="A3454">
        <v>4027</v>
      </c>
      <c r="B3454" s="3" t="s">
        <v>4023</v>
      </c>
      <c r="C3454" s="3" t="s">
        <v>8132</v>
      </c>
      <c r="D3454" s="6">
        <v>3000</v>
      </c>
      <c r="E3454" s="8">
        <v>215</v>
      </c>
      <c r="F3454" t="s">
        <v>8220</v>
      </c>
      <c r="G3454" t="s">
        <v>8223</v>
      </c>
      <c r="H3454" t="s">
        <v>8245</v>
      </c>
      <c r="I3454">
        <v>1487811600</v>
      </c>
      <c r="J3454">
        <v>1486077481</v>
      </c>
      <c r="K3454" t="b">
        <v>0</v>
      </c>
      <c r="L3454">
        <v>7</v>
      </c>
      <c r="M3454" t="b">
        <v>0</v>
      </c>
      <c r="N3454" t="s">
        <v>8269</v>
      </c>
      <c r="O3454" s="9">
        <f t="shared" si="216"/>
        <v>42768.97084490741</v>
      </c>
      <c r="P3454" t="str">
        <f t="shared" si="217"/>
        <v>theater</v>
      </c>
      <c r="Q3454" t="str">
        <f t="shared" si="218"/>
        <v>plays</v>
      </c>
      <c r="R3454">
        <f t="shared" si="219"/>
        <v>2017</v>
      </c>
    </row>
    <row r="3455" spans="1:18" ht="57.6" x14ac:dyDescent="0.55000000000000004">
      <c r="A3455">
        <v>4052</v>
      </c>
      <c r="B3455" s="3" t="s">
        <v>4048</v>
      </c>
      <c r="C3455" s="3" t="s">
        <v>8156</v>
      </c>
      <c r="D3455" s="6">
        <v>3000</v>
      </c>
      <c r="E3455" s="8">
        <v>1126</v>
      </c>
      <c r="F3455" t="s">
        <v>8220</v>
      </c>
      <c r="G3455" t="s">
        <v>8223</v>
      </c>
      <c r="H3455" t="s">
        <v>8245</v>
      </c>
      <c r="I3455">
        <v>1413234316</v>
      </c>
      <c r="J3455">
        <v>1408050316</v>
      </c>
      <c r="K3455" t="b">
        <v>0</v>
      </c>
      <c r="L3455">
        <v>13</v>
      </c>
      <c r="M3455" t="b">
        <v>0</v>
      </c>
      <c r="N3455" t="s">
        <v>8269</v>
      </c>
      <c r="O3455" s="9">
        <f t="shared" si="216"/>
        <v>41865.878657407404</v>
      </c>
      <c r="P3455" t="str">
        <f t="shared" si="217"/>
        <v>theater</v>
      </c>
      <c r="Q3455" t="str">
        <f t="shared" si="218"/>
        <v>plays</v>
      </c>
      <c r="R3455">
        <f t="shared" si="219"/>
        <v>2014</v>
      </c>
    </row>
    <row r="3456" spans="1:18" ht="43.2" x14ac:dyDescent="0.55000000000000004">
      <c r="A3456">
        <v>4079</v>
      </c>
      <c r="B3456" s="3" t="s">
        <v>4075</v>
      </c>
      <c r="C3456" s="3" t="s">
        <v>8182</v>
      </c>
      <c r="D3456" s="6">
        <v>3000</v>
      </c>
      <c r="E3456" s="8">
        <v>5</v>
      </c>
      <c r="F3456" t="s">
        <v>8220</v>
      </c>
      <c r="G3456" t="s">
        <v>8223</v>
      </c>
      <c r="H3456" t="s">
        <v>8245</v>
      </c>
      <c r="I3456">
        <v>1466375521</v>
      </c>
      <c r="J3456">
        <v>1463783521</v>
      </c>
      <c r="K3456" t="b">
        <v>0</v>
      </c>
      <c r="L3456">
        <v>1</v>
      </c>
      <c r="M3456" t="b">
        <v>0</v>
      </c>
      <c r="N3456" t="s">
        <v>8269</v>
      </c>
      <c r="O3456" s="9">
        <f t="shared" si="216"/>
        <v>42510.938900462963</v>
      </c>
      <c r="P3456" t="str">
        <f t="shared" si="217"/>
        <v>theater</v>
      </c>
      <c r="Q3456" t="str">
        <f t="shared" si="218"/>
        <v>plays</v>
      </c>
      <c r="R3456">
        <f t="shared" si="219"/>
        <v>2016</v>
      </c>
    </row>
    <row r="3457" spans="1:18" ht="43.2" x14ac:dyDescent="0.55000000000000004">
      <c r="A3457">
        <v>4080</v>
      </c>
      <c r="B3457" s="3" t="s">
        <v>4076</v>
      </c>
      <c r="C3457" s="3" t="s">
        <v>8183</v>
      </c>
      <c r="D3457" s="6">
        <v>3000</v>
      </c>
      <c r="E3457" s="8">
        <v>0</v>
      </c>
      <c r="F3457" t="s">
        <v>8220</v>
      </c>
      <c r="G3457" t="s">
        <v>8223</v>
      </c>
      <c r="H3457" t="s">
        <v>8245</v>
      </c>
      <c r="I3457">
        <v>1465930440</v>
      </c>
      <c r="J3457">
        <v>1463849116</v>
      </c>
      <c r="K3457" t="b">
        <v>0</v>
      </c>
      <c r="L3457">
        <v>0</v>
      </c>
      <c r="M3457" t="b">
        <v>0</v>
      </c>
      <c r="N3457" t="s">
        <v>8269</v>
      </c>
      <c r="O3457" s="9">
        <f t="shared" si="216"/>
        <v>42511.698101851856</v>
      </c>
      <c r="P3457" t="str">
        <f t="shared" si="217"/>
        <v>theater</v>
      </c>
      <c r="Q3457" t="str">
        <f t="shared" si="218"/>
        <v>plays</v>
      </c>
      <c r="R3457">
        <f t="shared" si="219"/>
        <v>2016</v>
      </c>
    </row>
    <row r="3458" spans="1:18" ht="57.6" x14ac:dyDescent="0.55000000000000004">
      <c r="A3458">
        <v>4084</v>
      </c>
      <c r="B3458" s="3" t="s">
        <v>4080</v>
      </c>
      <c r="C3458" s="3" t="s">
        <v>8187</v>
      </c>
      <c r="D3458" s="6">
        <v>3000</v>
      </c>
      <c r="E3458" s="8">
        <v>10</v>
      </c>
      <c r="F3458" t="s">
        <v>8220</v>
      </c>
      <c r="G3458" t="s">
        <v>8236</v>
      </c>
      <c r="H3458" t="s">
        <v>8248</v>
      </c>
      <c r="I3458">
        <v>1476008906</v>
      </c>
      <c r="J3458">
        <v>1473416906</v>
      </c>
      <c r="K3458" t="b">
        <v>0</v>
      </c>
      <c r="L3458">
        <v>1</v>
      </c>
      <c r="M3458" t="b">
        <v>0</v>
      </c>
      <c r="N3458" t="s">
        <v>8269</v>
      </c>
      <c r="O3458" s="9">
        <f t="shared" si="216"/>
        <v>42622.436412037037</v>
      </c>
      <c r="P3458" t="str">
        <f t="shared" si="217"/>
        <v>theater</v>
      </c>
      <c r="Q3458" t="str">
        <f t="shared" si="218"/>
        <v>plays</v>
      </c>
      <c r="R3458">
        <f t="shared" si="219"/>
        <v>2016</v>
      </c>
    </row>
    <row r="3459" spans="1:18" ht="43.2" x14ac:dyDescent="0.55000000000000004">
      <c r="A3459">
        <v>4104</v>
      </c>
      <c r="B3459" s="3" t="s">
        <v>4100</v>
      </c>
      <c r="C3459" s="3" t="s">
        <v>8207</v>
      </c>
      <c r="D3459" s="6">
        <v>3000</v>
      </c>
      <c r="E3459" s="8">
        <v>641</v>
      </c>
      <c r="F3459" t="s">
        <v>8220</v>
      </c>
      <c r="G3459" t="s">
        <v>8225</v>
      </c>
      <c r="H3459" t="s">
        <v>8247</v>
      </c>
      <c r="I3459">
        <v>1477550434</v>
      </c>
      <c r="J3459">
        <v>1474958434</v>
      </c>
      <c r="K3459" t="b">
        <v>0</v>
      </c>
      <c r="L3459">
        <v>14</v>
      </c>
      <c r="M3459" t="b">
        <v>0</v>
      </c>
      <c r="N3459" t="s">
        <v>8269</v>
      </c>
      <c r="O3459" s="9">
        <f t="shared" si="216"/>
        <v>42640.278171296297</v>
      </c>
      <c r="P3459" t="str">
        <f t="shared" si="217"/>
        <v>theater</v>
      </c>
      <c r="Q3459" t="str">
        <f t="shared" si="218"/>
        <v>plays</v>
      </c>
      <c r="R3459">
        <f t="shared" si="219"/>
        <v>2016</v>
      </c>
    </row>
    <row r="3460" spans="1:18" ht="43.2" x14ac:dyDescent="0.55000000000000004">
      <c r="A3460">
        <v>4108</v>
      </c>
      <c r="B3460" s="3" t="s">
        <v>4104</v>
      </c>
      <c r="C3460" s="3" t="s">
        <v>8211</v>
      </c>
      <c r="D3460" s="6">
        <v>3000</v>
      </c>
      <c r="E3460" s="8">
        <v>59</v>
      </c>
      <c r="F3460" t="s">
        <v>8220</v>
      </c>
      <c r="G3460" t="s">
        <v>8223</v>
      </c>
      <c r="H3460" t="s">
        <v>8245</v>
      </c>
      <c r="I3460">
        <v>1488517200</v>
      </c>
      <c r="J3460">
        <v>1485909937</v>
      </c>
      <c r="K3460" t="b">
        <v>0</v>
      </c>
      <c r="L3460">
        <v>1</v>
      </c>
      <c r="M3460" t="b">
        <v>0</v>
      </c>
      <c r="N3460" t="s">
        <v>8269</v>
      </c>
      <c r="O3460" s="9">
        <f t="shared" si="216"/>
        <v>42767.031678240746</v>
      </c>
      <c r="P3460" t="str">
        <f t="shared" si="217"/>
        <v>theater</v>
      </c>
      <c r="Q3460" t="str">
        <f t="shared" si="218"/>
        <v>plays</v>
      </c>
      <c r="R3460">
        <f t="shared" si="219"/>
        <v>2017</v>
      </c>
    </row>
    <row r="3461" spans="1:18" ht="43.2" x14ac:dyDescent="0.55000000000000004">
      <c r="A3461">
        <v>4111</v>
      </c>
      <c r="B3461" s="3" t="s">
        <v>4107</v>
      </c>
      <c r="C3461" s="3" t="s">
        <v>8214</v>
      </c>
      <c r="D3461" s="6">
        <v>3000</v>
      </c>
      <c r="E3461" s="8">
        <v>94</v>
      </c>
      <c r="F3461" t="s">
        <v>8220</v>
      </c>
      <c r="G3461" t="s">
        <v>8223</v>
      </c>
      <c r="H3461" t="s">
        <v>8245</v>
      </c>
      <c r="I3461">
        <v>1424747740</v>
      </c>
      <c r="J3461">
        <v>1422155740</v>
      </c>
      <c r="K3461" t="b">
        <v>0</v>
      </c>
      <c r="L3461">
        <v>6</v>
      </c>
      <c r="M3461" t="b">
        <v>0</v>
      </c>
      <c r="N3461" t="s">
        <v>8269</v>
      </c>
      <c r="O3461" s="9">
        <f t="shared" si="216"/>
        <v>42029.135879629626</v>
      </c>
      <c r="P3461" t="str">
        <f t="shared" si="217"/>
        <v>theater</v>
      </c>
      <c r="Q3461" t="str">
        <f t="shared" si="218"/>
        <v>plays</v>
      </c>
      <c r="R3461">
        <f t="shared" si="219"/>
        <v>2015</v>
      </c>
    </row>
    <row r="3462" spans="1:18" ht="43.2" x14ac:dyDescent="0.55000000000000004">
      <c r="A3462">
        <v>3401</v>
      </c>
      <c r="B3462" s="3" t="s">
        <v>3400</v>
      </c>
      <c r="C3462" s="3" t="s">
        <v>7511</v>
      </c>
      <c r="D3462" s="6">
        <v>2900</v>
      </c>
      <c r="E3462" s="8">
        <v>2954</v>
      </c>
      <c r="F3462" t="s">
        <v>8218</v>
      </c>
      <c r="G3462" t="s">
        <v>8224</v>
      </c>
      <c r="H3462" t="s">
        <v>8246</v>
      </c>
      <c r="I3462">
        <v>1438968146</v>
      </c>
      <c r="J3462">
        <v>1436376146</v>
      </c>
      <c r="K3462" t="b">
        <v>0</v>
      </c>
      <c r="L3462">
        <v>66</v>
      </c>
      <c r="M3462" t="b">
        <v>1</v>
      </c>
      <c r="N3462" t="s">
        <v>8269</v>
      </c>
      <c r="O3462" s="9">
        <f t="shared" si="216"/>
        <v>42193.723912037036</v>
      </c>
      <c r="P3462" t="str">
        <f t="shared" si="217"/>
        <v>theater</v>
      </c>
      <c r="Q3462" t="str">
        <f t="shared" si="218"/>
        <v>plays</v>
      </c>
      <c r="R3462">
        <f t="shared" si="219"/>
        <v>2015</v>
      </c>
    </row>
    <row r="3463" spans="1:18" ht="43.2" x14ac:dyDescent="0.55000000000000004">
      <c r="A3463">
        <v>2865</v>
      </c>
      <c r="B3463" s="3" t="s">
        <v>2865</v>
      </c>
      <c r="C3463" s="3" t="s">
        <v>6975</v>
      </c>
      <c r="D3463" s="6">
        <v>2888</v>
      </c>
      <c r="E3463" s="8">
        <v>0</v>
      </c>
      <c r="F3463" t="s">
        <v>8220</v>
      </c>
      <c r="G3463" t="s">
        <v>8223</v>
      </c>
      <c r="H3463" t="s">
        <v>8245</v>
      </c>
      <c r="I3463">
        <v>1420512259</v>
      </c>
      <c r="J3463">
        <v>1415328259</v>
      </c>
      <c r="K3463" t="b">
        <v>0</v>
      </c>
      <c r="L3463">
        <v>0</v>
      </c>
      <c r="M3463" t="b">
        <v>0</v>
      </c>
      <c r="N3463" t="s">
        <v>8269</v>
      </c>
      <c r="O3463" s="9">
        <f t="shared" si="216"/>
        <v>41950.114108796297</v>
      </c>
      <c r="P3463" t="str">
        <f t="shared" si="217"/>
        <v>theater</v>
      </c>
      <c r="Q3463" t="str">
        <f t="shared" si="218"/>
        <v>plays</v>
      </c>
      <c r="R3463">
        <f t="shared" si="219"/>
        <v>2014</v>
      </c>
    </row>
    <row r="3464" spans="1:18" ht="43.2" x14ac:dyDescent="0.55000000000000004">
      <c r="A3464">
        <v>3937</v>
      </c>
      <c r="B3464" s="3" t="s">
        <v>3934</v>
      </c>
      <c r="C3464" s="3" t="s">
        <v>8045</v>
      </c>
      <c r="D3464" s="6">
        <v>2885</v>
      </c>
      <c r="E3464" s="8">
        <v>2485</v>
      </c>
      <c r="F3464" t="s">
        <v>8220</v>
      </c>
      <c r="G3464" t="s">
        <v>8223</v>
      </c>
      <c r="H3464" t="s">
        <v>8245</v>
      </c>
      <c r="I3464">
        <v>1468249760</v>
      </c>
      <c r="J3464">
        <v>1465830560</v>
      </c>
      <c r="K3464" t="b">
        <v>0</v>
      </c>
      <c r="L3464">
        <v>10</v>
      </c>
      <c r="M3464" t="b">
        <v>0</v>
      </c>
      <c r="N3464" t="s">
        <v>8269</v>
      </c>
      <c r="O3464" s="9">
        <f t="shared" si="216"/>
        <v>42534.631481481483</v>
      </c>
      <c r="P3464" t="str">
        <f t="shared" si="217"/>
        <v>theater</v>
      </c>
      <c r="Q3464" t="str">
        <f t="shared" si="218"/>
        <v>plays</v>
      </c>
      <c r="R3464">
        <f t="shared" si="219"/>
        <v>2016</v>
      </c>
    </row>
    <row r="3465" spans="1:18" ht="43.2" x14ac:dyDescent="0.55000000000000004">
      <c r="A3465">
        <v>3705</v>
      </c>
      <c r="B3465" s="3" t="s">
        <v>3702</v>
      </c>
      <c r="C3465" s="3" t="s">
        <v>7815</v>
      </c>
      <c r="D3465" s="6">
        <v>2827</v>
      </c>
      <c r="E3465" s="8">
        <v>2925</v>
      </c>
      <c r="F3465" t="s">
        <v>8218</v>
      </c>
      <c r="G3465" t="s">
        <v>8223</v>
      </c>
      <c r="H3465" t="s">
        <v>8245</v>
      </c>
      <c r="I3465">
        <v>1403546400</v>
      </c>
      <c r="J3465">
        <v>1401714114</v>
      </c>
      <c r="K3465" t="b">
        <v>0</v>
      </c>
      <c r="L3465">
        <v>35</v>
      </c>
      <c r="M3465" t="b">
        <v>1</v>
      </c>
      <c r="N3465" t="s">
        <v>8269</v>
      </c>
      <c r="O3465" s="9">
        <f t="shared" si="216"/>
        <v>41792.542986111112</v>
      </c>
      <c r="P3465" t="str">
        <f t="shared" si="217"/>
        <v>theater</v>
      </c>
      <c r="Q3465" t="str">
        <f t="shared" si="218"/>
        <v>plays</v>
      </c>
      <c r="R3465">
        <f t="shared" si="219"/>
        <v>2014</v>
      </c>
    </row>
    <row r="3466" spans="1:18" ht="43.2" x14ac:dyDescent="0.55000000000000004">
      <c r="A3466">
        <v>3969</v>
      </c>
      <c r="B3466" s="3" t="s">
        <v>3966</v>
      </c>
      <c r="C3466" s="3" t="s">
        <v>8076</v>
      </c>
      <c r="D3466" s="6">
        <v>2825</v>
      </c>
      <c r="E3466" s="8">
        <v>211</v>
      </c>
      <c r="F3466" t="s">
        <v>8220</v>
      </c>
      <c r="G3466" t="s">
        <v>8223</v>
      </c>
      <c r="H3466" t="s">
        <v>8245</v>
      </c>
      <c r="I3466">
        <v>1472442900</v>
      </c>
      <c r="J3466">
        <v>1471638646</v>
      </c>
      <c r="K3466" t="b">
        <v>0</v>
      </c>
      <c r="L3466">
        <v>6</v>
      </c>
      <c r="M3466" t="b">
        <v>0</v>
      </c>
      <c r="N3466" t="s">
        <v>8269</v>
      </c>
      <c r="O3466" s="9">
        <f t="shared" ref="O3466:O3529" si="220">(((J3466/60)/60)/24)+DATE(1970,1,1)</f>
        <v>42601.854699074072</v>
      </c>
      <c r="P3466" t="str">
        <f t="shared" ref="P3466:P3529" si="221">LEFT(N3466,SEARCH("/",N3466)-1)</f>
        <v>theater</v>
      </c>
      <c r="Q3466" t="str">
        <f t="shared" ref="Q3466:Q3529" si="222">RIGHT(N3466,LEN(N3466)-SEARCH("/",N3466))</f>
        <v>plays</v>
      </c>
      <c r="R3466">
        <f t="shared" ref="R3466:R3529" si="223">YEAR(O3466)</f>
        <v>2016</v>
      </c>
    </row>
    <row r="3467" spans="1:18" ht="43.2" x14ac:dyDescent="0.55000000000000004">
      <c r="A3467">
        <v>2813</v>
      </c>
      <c r="B3467" s="3" t="s">
        <v>2813</v>
      </c>
      <c r="C3467" s="3" t="s">
        <v>6923</v>
      </c>
      <c r="D3467" s="6">
        <v>2800</v>
      </c>
      <c r="E3467" s="8">
        <v>3572.12</v>
      </c>
      <c r="F3467" t="s">
        <v>8218</v>
      </c>
      <c r="G3467" t="s">
        <v>8223</v>
      </c>
      <c r="H3467" t="s">
        <v>8245</v>
      </c>
      <c r="I3467">
        <v>1481737761</v>
      </c>
      <c r="J3467">
        <v>1479577761</v>
      </c>
      <c r="K3467" t="b">
        <v>0</v>
      </c>
      <c r="L3467">
        <v>96</v>
      </c>
      <c r="M3467" t="b">
        <v>1</v>
      </c>
      <c r="N3467" t="s">
        <v>8269</v>
      </c>
      <c r="O3467" s="9">
        <f t="shared" si="220"/>
        <v>42693.742604166662</v>
      </c>
      <c r="P3467" t="str">
        <f t="shared" si="221"/>
        <v>theater</v>
      </c>
      <c r="Q3467" t="str">
        <f t="shared" si="222"/>
        <v>plays</v>
      </c>
      <c r="R3467">
        <f t="shared" si="223"/>
        <v>2016</v>
      </c>
    </row>
    <row r="3468" spans="1:18" ht="43.2" x14ac:dyDescent="0.55000000000000004">
      <c r="A3468">
        <v>3238</v>
      </c>
      <c r="B3468" s="3" t="s">
        <v>3238</v>
      </c>
      <c r="C3468" s="3" t="s">
        <v>7348</v>
      </c>
      <c r="D3468" s="6">
        <v>2800</v>
      </c>
      <c r="E3468" s="8">
        <v>3145</v>
      </c>
      <c r="F3468" t="s">
        <v>8218</v>
      </c>
      <c r="G3468" t="s">
        <v>8224</v>
      </c>
      <c r="H3468" t="s">
        <v>8246</v>
      </c>
      <c r="I3468">
        <v>1435752898</v>
      </c>
      <c r="J3468">
        <v>1433160898</v>
      </c>
      <c r="K3468" t="b">
        <v>1</v>
      </c>
      <c r="L3468">
        <v>79</v>
      </c>
      <c r="M3468" t="b">
        <v>1</v>
      </c>
      <c r="N3468" t="s">
        <v>8269</v>
      </c>
      <c r="O3468" s="9">
        <f t="shared" si="220"/>
        <v>42156.510393518518</v>
      </c>
      <c r="P3468" t="str">
        <f t="shared" si="221"/>
        <v>theater</v>
      </c>
      <c r="Q3468" t="str">
        <f t="shared" si="222"/>
        <v>plays</v>
      </c>
      <c r="R3468">
        <f t="shared" si="223"/>
        <v>2015</v>
      </c>
    </row>
    <row r="3469" spans="1:18" ht="43.2" x14ac:dyDescent="0.55000000000000004">
      <c r="A3469">
        <v>3469</v>
      </c>
      <c r="B3469" s="3" t="s">
        <v>3468</v>
      </c>
      <c r="C3469" s="3" t="s">
        <v>7579</v>
      </c>
      <c r="D3469" s="6">
        <v>2800</v>
      </c>
      <c r="E3469" s="8">
        <v>3175</v>
      </c>
      <c r="F3469" t="s">
        <v>8218</v>
      </c>
      <c r="G3469" t="s">
        <v>8223</v>
      </c>
      <c r="H3469" t="s">
        <v>8245</v>
      </c>
      <c r="I3469">
        <v>1461857045</v>
      </c>
      <c r="J3469">
        <v>1459265045</v>
      </c>
      <c r="K3469" t="b">
        <v>0</v>
      </c>
      <c r="L3469">
        <v>63</v>
      </c>
      <c r="M3469" t="b">
        <v>1</v>
      </c>
      <c r="N3469" t="s">
        <v>8269</v>
      </c>
      <c r="O3469" s="9">
        <f t="shared" si="220"/>
        <v>42458.641724537039</v>
      </c>
      <c r="P3469" t="str">
        <f t="shared" si="221"/>
        <v>theater</v>
      </c>
      <c r="Q3469" t="str">
        <f t="shared" si="222"/>
        <v>plays</v>
      </c>
      <c r="R3469">
        <f t="shared" si="223"/>
        <v>2016</v>
      </c>
    </row>
    <row r="3470" spans="1:18" ht="43.2" x14ac:dyDescent="0.55000000000000004">
      <c r="A3470">
        <v>3513</v>
      </c>
      <c r="B3470" s="3" t="s">
        <v>3512</v>
      </c>
      <c r="C3470" s="3" t="s">
        <v>7623</v>
      </c>
      <c r="D3470" s="6">
        <v>2800</v>
      </c>
      <c r="E3470" s="8">
        <v>3315</v>
      </c>
      <c r="F3470" t="s">
        <v>8218</v>
      </c>
      <c r="G3470" t="s">
        <v>8223</v>
      </c>
      <c r="H3470" t="s">
        <v>8245</v>
      </c>
      <c r="I3470">
        <v>1401857940</v>
      </c>
      <c r="J3470">
        <v>1400725112</v>
      </c>
      <c r="K3470" t="b">
        <v>0</v>
      </c>
      <c r="L3470">
        <v>44</v>
      </c>
      <c r="M3470" t="b">
        <v>1</v>
      </c>
      <c r="N3470" t="s">
        <v>8269</v>
      </c>
      <c r="O3470" s="9">
        <f t="shared" si="220"/>
        <v>41781.096203703702</v>
      </c>
      <c r="P3470" t="str">
        <f t="shared" si="221"/>
        <v>theater</v>
      </c>
      <c r="Q3470" t="str">
        <f t="shared" si="222"/>
        <v>plays</v>
      </c>
      <c r="R3470">
        <f t="shared" si="223"/>
        <v>2014</v>
      </c>
    </row>
    <row r="3471" spans="1:18" ht="43.2" x14ac:dyDescent="0.55000000000000004">
      <c r="A3471">
        <v>3142</v>
      </c>
      <c r="B3471" s="3" t="s">
        <v>3142</v>
      </c>
      <c r="C3471" s="3" t="s">
        <v>7252</v>
      </c>
      <c r="D3471" s="6">
        <v>2750</v>
      </c>
      <c r="E3471" s="8">
        <v>45</v>
      </c>
      <c r="F3471" t="s">
        <v>8221</v>
      </c>
      <c r="G3471" t="s">
        <v>8224</v>
      </c>
      <c r="H3471" t="s">
        <v>8246</v>
      </c>
      <c r="I3471">
        <v>1489922339</v>
      </c>
      <c r="J3471">
        <v>1487333939</v>
      </c>
      <c r="K3471" t="b">
        <v>0</v>
      </c>
      <c r="L3471">
        <v>3</v>
      </c>
      <c r="M3471" t="b">
        <v>0</v>
      </c>
      <c r="N3471" t="s">
        <v>8269</v>
      </c>
      <c r="O3471" s="9">
        <f t="shared" si="220"/>
        <v>42783.513182870374</v>
      </c>
      <c r="P3471" t="str">
        <f t="shared" si="221"/>
        <v>theater</v>
      </c>
      <c r="Q3471" t="str">
        <f t="shared" si="222"/>
        <v>plays</v>
      </c>
      <c r="R3471">
        <f t="shared" si="223"/>
        <v>2017</v>
      </c>
    </row>
    <row r="3472" spans="1:18" ht="57.6" x14ac:dyDescent="0.55000000000000004">
      <c r="A3472">
        <v>3419</v>
      </c>
      <c r="B3472" s="3" t="s">
        <v>3418</v>
      </c>
      <c r="C3472" s="3" t="s">
        <v>7529</v>
      </c>
      <c r="D3472" s="6">
        <v>2750</v>
      </c>
      <c r="E3472" s="8">
        <v>2930</v>
      </c>
      <c r="F3472" t="s">
        <v>8218</v>
      </c>
      <c r="G3472" t="s">
        <v>8240</v>
      </c>
      <c r="H3472" t="s">
        <v>8248</v>
      </c>
      <c r="I3472">
        <v>1459978200</v>
      </c>
      <c r="J3472">
        <v>1458416585</v>
      </c>
      <c r="K3472" t="b">
        <v>0</v>
      </c>
      <c r="L3472">
        <v>46</v>
      </c>
      <c r="M3472" t="b">
        <v>1</v>
      </c>
      <c r="N3472" t="s">
        <v>8269</v>
      </c>
      <c r="O3472" s="9">
        <f t="shared" si="220"/>
        <v>42448.821585648147</v>
      </c>
      <c r="P3472" t="str">
        <f t="shared" si="221"/>
        <v>theater</v>
      </c>
      <c r="Q3472" t="str">
        <f t="shared" si="222"/>
        <v>plays</v>
      </c>
      <c r="R3472">
        <f t="shared" si="223"/>
        <v>2016</v>
      </c>
    </row>
    <row r="3473" spans="1:18" ht="43.2" x14ac:dyDescent="0.55000000000000004">
      <c r="A3473">
        <v>3530</v>
      </c>
      <c r="B3473" s="3" t="s">
        <v>3529</v>
      </c>
      <c r="C3473" s="3" t="s">
        <v>7640</v>
      </c>
      <c r="D3473" s="6">
        <v>2750</v>
      </c>
      <c r="E3473" s="8">
        <v>2750</v>
      </c>
      <c r="F3473" t="s">
        <v>8218</v>
      </c>
      <c r="G3473" t="s">
        <v>8224</v>
      </c>
      <c r="H3473" t="s">
        <v>8246</v>
      </c>
      <c r="I3473">
        <v>1460318400</v>
      </c>
      <c r="J3473">
        <v>1457881057</v>
      </c>
      <c r="K3473" t="b">
        <v>0</v>
      </c>
      <c r="L3473">
        <v>22</v>
      </c>
      <c r="M3473" t="b">
        <v>1</v>
      </c>
      <c r="N3473" t="s">
        <v>8269</v>
      </c>
      <c r="O3473" s="9">
        <f t="shared" si="220"/>
        <v>42442.623344907406</v>
      </c>
      <c r="P3473" t="str">
        <f t="shared" si="221"/>
        <v>theater</v>
      </c>
      <c r="Q3473" t="str">
        <f t="shared" si="222"/>
        <v>plays</v>
      </c>
      <c r="R3473">
        <f t="shared" si="223"/>
        <v>2016</v>
      </c>
    </row>
    <row r="3474" spans="1:18" ht="43.2" x14ac:dyDescent="0.55000000000000004">
      <c r="A3474">
        <v>4074</v>
      </c>
      <c r="B3474" s="3" t="s">
        <v>4070</v>
      </c>
      <c r="C3474" s="3" t="s">
        <v>8177</v>
      </c>
      <c r="D3474" s="6">
        <v>2750</v>
      </c>
      <c r="E3474" s="8">
        <v>735</v>
      </c>
      <c r="F3474" t="s">
        <v>8220</v>
      </c>
      <c r="G3474" t="s">
        <v>8224</v>
      </c>
      <c r="H3474" t="s">
        <v>8246</v>
      </c>
      <c r="I3474">
        <v>1446732975</v>
      </c>
      <c r="J3474">
        <v>1444137375</v>
      </c>
      <c r="K3474" t="b">
        <v>0</v>
      </c>
      <c r="L3474">
        <v>21</v>
      </c>
      <c r="M3474" t="b">
        <v>0</v>
      </c>
      <c r="N3474" t="s">
        <v>8269</v>
      </c>
      <c r="O3474" s="9">
        <f t="shared" si="220"/>
        <v>42283.552951388891</v>
      </c>
      <c r="P3474" t="str">
        <f t="shared" si="221"/>
        <v>theater</v>
      </c>
      <c r="Q3474" t="str">
        <f t="shared" si="222"/>
        <v>plays</v>
      </c>
      <c r="R3474">
        <f t="shared" si="223"/>
        <v>2015</v>
      </c>
    </row>
    <row r="3475" spans="1:18" x14ac:dyDescent="0.55000000000000004">
      <c r="A3475">
        <v>2833</v>
      </c>
      <c r="B3475" s="3" t="s">
        <v>2833</v>
      </c>
      <c r="C3475" s="3" t="s">
        <v>6943</v>
      </c>
      <c r="D3475" s="6">
        <v>2700</v>
      </c>
      <c r="E3475" s="8">
        <v>2923</v>
      </c>
      <c r="F3475" t="s">
        <v>8218</v>
      </c>
      <c r="G3475" t="s">
        <v>8223</v>
      </c>
      <c r="H3475" t="s">
        <v>8245</v>
      </c>
      <c r="I3475">
        <v>1444528800</v>
      </c>
      <c r="J3475">
        <v>1442804633</v>
      </c>
      <c r="K3475" t="b">
        <v>0</v>
      </c>
      <c r="L3475">
        <v>35</v>
      </c>
      <c r="M3475" t="b">
        <v>1</v>
      </c>
      <c r="N3475" t="s">
        <v>8269</v>
      </c>
      <c r="O3475" s="9">
        <f t="shared" si="220"/>
        <v>42268.127696759257</v>
      </c>
      <c r="P3475" t="str">
        <f t="shared" si="221"/>
        <v>theater</v>
      </c>
      <c r="Q3475" t="str">
        <f t="shared" si="222"/>
        <v>plays</v>
      </c>
      <c r="R3475">
        <f t="shared" si="223"/>
        <v>2015</v>
      </c>
    </row>
    <row r="3476" spans="1:18" ht="43.2" x14ac:dyDescent="0.55000000000000004">
      <c r="A3476">
        <v>3265</v>
      </c>
      <c r="B3476" s="3" t="s">
        <v>3265</v>
      </c>
      <c r="C3476" s="3" t="s">
        <v>7375</v>
      </c>
      <c r="D3476" s="6">
        <v>2700</v>
      </c>
      <c r="E3476" s="8">
        <v>4428</v>
      </c>
      <c r="F3476" t="s">
        <v>8218</v>
      </c>
      <c r="G3476" t="s">
        <v>8240</v>
      </c>
      <c r="H3476" t="s">
        <v>8248</v>
      </c>
      <c r="I3476">
        <v>1449162000</v>
      </c>
      <c r="J3476">
        <v>1446570315</v>
      </c>
      <c r="K3476" t="b">
        <v>1</v>
      </c>
      <c r="L3476">
        <v>63</v>
      </c>
      <c r="M3476" t="b">
        <v>1</v>
      </c>
      <c r="N3476" t="s">
        <v>8269</v>
      </c>
      <c r="O3476" s="9">
        <f t="shared" si="220"/>
        <v>42311.711979166663</v>
      </c>
      <c r="P3476" t="str">
        <f t="shared" si="221"/>
        <v>theater</v>
      </c>
      <c r="Q3476" t="str">
        <f t="shared" si="222"/>
        <v>plays</v>
      </c>
      <c r="R3476">
        <f t="shared" si="223"/>
        <v>2015</v>
      </c>
    </row>
    <row r="3477" spans="1:18" ht="43.2" x14ac:dyDescent="0.55000000000000004">
      <c r="A3477">
        <v>3230</v>
      </c>
      <c r="B3477" s="3" t="s">
        <v>3230</v>
      </c>
      <c r="C3477" s="3" t="s">
        <v>7340</v>
      </c>
      <c r="D3477" s="6">
        <v>2600</v>
      </c>
      <c r="E3477" s="8">
        <v>2857</v>
      </c>
      <c r="F3477" t="s">
        <v>8218</v>
      </c>
      <c r="G3477" t="s">
        <v>8223</v>
      </c>
      <c r="H3477" t="s">
        <v>8245</v>
      </c>
      <c r="I3477">
        <v>1412135940</v>
      </c>
      <c r="J3477">
        <v>1410840126</v>
      </c>
      <c r="K3477" t="b">
        <v>1</v>
      </c>
      <c r="L3477">
        <v>37</v>
      </c>
      <c r="M3477" t="b">
        <v>1</v>
      </c>
      <c r="N3477" t="s">
        <v>8269</v>
      </c>
      <c r="O3477" s="9">
        <f t="shared" si="220"/>
        <v>41898.168125000004</v>
      </c>
      <c r="P3477" t="str">
        <f t="shared" si="221"/>
        <v>theater</v>
      </c>
      <c r="Q3477" t="str">
        <f t="shared" si="222"/>
        <v>plays</v>
      </c>
      <c r="R3477">
        <f t="shared" si="223"/>
        <v>2014</v>
      </c>
    </row>
    <row r="3478" spans="1:18" ht="28.8" x14ac:dyDescent="0.55000000000000004">
      <c r="A3478">
        <v>3595</v>
      </c>
      <c r="B3478" s="3" t="s">
        <v>3594</v>
      </c>
      <c r="C3478" s="3" t="s">
        <v>7705</v>
      </c>
      <c r="D3478" s="6">
        <v>2600</v>
      </c>
      <c r="E3478" s="8">
        <v>3081</v>
      </c>
      <c r="F3478" t="s">
        <v>8218</v>
      </c>
      <c r="G3478" t="s">
        <v>8223</v>
      </c>
      <c r="H3478" t="s">
        <v>8245</v>
      </c>
      <c r="I3478">
        <v>1426229940</v>
      </c>
      <c r="J3478">
        <v>1423959123</v>
      </c>
      <c r="K3478" t="b">
        <v>0</v>
      </c>
      <c r="L3478">
        <v>62</v>
      </c>
      <c r="M3478" t="b">
        <v>1</v>
      </c>
      <c r="N3478" t="s">
        <v>8269</v>
      </c>
      <c r="O3478" s="9">
        <f t="shared" si="220"/>
        <v>42050.008368055554</v>
      </c>
      <c r="P3478" t="str">
        <f t="shared" si="221"/>
        <v>theater</v>
      </c>
      <c r="Q3478" t="str">
        <f t="shared" si="222"/>
        <v>plays</v>
      </c>
      <c r="R3478">
        <f t="shared" si="223"/>
        <v>2015</v>
      </c>
    </row>
    <row r="3479" spans="1:18" ht="43.2" x14ac:dyDescent="0.55000000000000004">
      <c r="A3479">
        <v>1295</v>
      </c>
      <c r="B3479" s="3" t="s">
        <v>1296</v>
      </c>
      <c r="C3479" s="3" t="s">
        <v>5405</v>
      </c>
      <c r="D3479" s="6">
        <v>2500</v>
      </c>
      <c r="E3479" s="8">
        <v>2549</v>
      </c>
      <c r="F3479" t="s">
        <v>8218</v>
      </c>
      <c r="G3479" t="s">
        <v>8224</v>
      </c>
      <c r="H3479" t="s">
        <v>8246</v>
      </c>
      <c r="I3479">
        <v>1438189200</v>
      </c>
      <c r="J3479">
        <v>1435585497</v>
      </c>
      <c r="K3479" t="b">
        <v>0</v>
      </c>
      <c r="L3479">
        <v>64</v>
      </c>
      <c r="M3479" t="b">
        <v>1</v>
      </c>
      <c r="N3479" t="s">
        <v>8269</v>
      </c>
      <c r="O3479" s="9">
        <f t="shared" si="220"/>
        <v>42184.572881944448</v>
      </c>
      <c r="P3479" t="str">
        <f t="shared" si="221"/>
        <v>theater</v>
      </c>
      <c r="Q3479" t="str">
        <f t="shared" si="222"/>
        <v>plays</v>
      </c>
      <c r="R3479">
        <f t="shared" si="223"/>
        <v>2015</v>
      </c>
    </row>
    <row r="3480" spans="1:18" ht="43.2" x14ac:dyDescent="0.55000000000000004">
      <c r="A3480">
        <v>1302</v>
      </c>
      <c r="B3480" s="3" t="s">
        <v>1303</v>
      </c>
      <c r="C3480" s="3" t="s">
        <v>5412</v>
      </c>
      <c r="D3480" s="6">
        <v>2500</v>
      </c>
      <c r="E3480" s="8">
        <v>2500</v>
      </c>
      <c r="F3480" t="s">
        <v>8218</v>
      </c>
      <c r="G3480" t="s">
        <v>8223</v>
      </c>
      <c r="H3480" t="s">
        <v>8245</v>
      </c>
      <c r="I3480">
        <v>1480559011</v>
      </c>
      <c r="J3480">
        <v>1477963411</v>
      </c>
      <c r="K3480" t="b">
        <v>0</v>
      </c>
      <c r="L3480">
        <v>50</v>
      </c>
      <c r="M3480" t="b">
        <v>1</v>
      </c>
      <c r="N3480" t="s">
        <v>8269</v>
      </c>
      <c r="O3480" s="9">
        <f t="shared" si="220"/>
        <v>42675.057997685188</v>
      </c>
      <c r="P3480" t="str">
        <f t="shared" si="221"/>
        <v>theater</v>
      </c>
      <c r="Q3480" t="str">
        <f t="shared" si="222"/>
        <v>plays</v>
      </c>
      <c r="R3480">
        <f t="shared" si="223"/>
        <v>2016</v>
      </c>
    </row>
    <row r="3481" spans="1:18" ht="28.8" x14ac:dyDescent="0.55000000000000004">
      <c r="A3481">
        <v>2786</v>
      </c>
      <c r="B3481" s="3" t="s">
        <v>2786</v>
      </c>
      <c r="C3481" s="3" t="s">
        <v>6896</v>
      </c>
      <c r="D3481" s="6">
        <v>2500</v>
      </c>
      <c r="E3481" s="8">
        <v>2946</v>
      </c>
      <c r="F3481" t="s">
        <v>8218</v>
      </c>
      <c r="G3481" t="s">
        <v>8224</v>
      </c>
      <c r="H3481" t="s">
        <v>8246</v>
      </c>
      <c r="I3481">
        <v>1404913180</v>
      </c>
      <c r="J3481">
        <v>1403703580</v>
      </c>
      <c r="K3481" t="b">
        <v>0</v>
      </c>
      <c r="L3481">
        <v>74</v>
      </c>
      <c r="M3481" t="b">
        <v>1</v>
      </c>
      <c r="N3481" t="s">
        <v>8269</v>
      </c>
      <c r="O3481" s="9">
        <f t="shared" si="220"/>
        <v>41815.569212962961</v>
      </c>
      <c r="P3481" t="str">
        <f t="shared" si="221"/>
        <v>theater</v>
      </c>
      <c r="Q3481" t="str">
        <f t="shared" si="222"/>
        <v>plays</v>
      </c>
      <c r="R3481">
        <f t="shared" si="223"/>
        <v>2014</v>
      </c>
    </row>
    <row r="3482" spans="1:18" ht="43.2" x14ac:dyDescent="0.55000000000000004">
      <c r="A3482">
        <v>2809</v>
      </c>
      <c r="B3482" s="3" t="s">
        <v>2809</v>
      </c>
      <c r="C3482" s="3" t="s">
        <v>6919</v>
      </c>
      <c r="D3482" s="6">
        <v>2500</v>
      </c>
      <c r="E3482" s="8">
        <v>2560</v>
      </c>
      <c r="F3482" t="s">
        <v>8218</v>
      </c>
      <c r="G3482" t="s">
        <v>8223</v>
      </c>
      <c r="H3482" t="s">
        <v>8245</v>
      </c>
      <c r="I3482">
        <v>1459348740</v>
      </c>
      <c r="J3482">
        <v>1458647725</v>
      </c>
      <c r="K3482" t="b">
        <v>0</v>
      </c>
      <c r="L3482">
        <v>21</v>
      </c>
      <c r="M3482" t="b">
        <v>1</v>
      </c>
      <c r="N3482" t="s">
        <v>8269</v>
      </c>
      <c r="O3482" s="9">
        <f t="shared" si="220"/>
        <v>42451.496817129635</v>
      </c>
      <c r="P3482" t="str">
        <f t="shared" si="221"/>
        <v>theater</v>
      </c>
      <c r="Q3482" t="str">
        <f t="shared" si="222"/>
        <v>plays</v>
      </c>
      <c r="R3482">
        <f t="shared" si="223"/>
        <v>2016</v>
      </c>
    </row>
    <row r="3483" spans="1:18" ht="43.2" x14ac:dyDescent="0.55000000000000004">
      <c r="A3483">
        <v>2810</v>
      </c>
      <c r="B3483" s="3" t="s">
        <v>2810</v>
      </c>
      <c r="C3483" s="3" t="s">
        <v>6920</v>
      </c>
      <c r="D3483" s="6">
        <v>2500</v>
      </c>
      <c r="E3483" s="8">
        <v>2705</v>
      </c>
      <c r="F3483" t="s">
        <v>8218</v>
      </c>
      <c r="G3483" t="s">
        <v>8223</v>
      </c>
      <c r="H3483" t="s">
        <v>8245</v>
      </c>
      <c r="I3483">
        <v>1401595140</v>
      </c>
      <c r="J3483">
        <v>1398828064</v>
      </c>
      <c r="K3483" t="b">
        <v>0</v>
      </c>
      <c r="L3483">
        <v>57</v>
      </c>
      <c r="M3483" t="b">
        <v>1</v>
      </c>
      <c r="N3483" t="s">
        <v>8269</v>
      </c>
      <c r="O3483" s="9">
        <f t="shared" si="220"/>
        <v>41759.13962962963</v>
      </c>
      <c r="P3483" t="str">
        <f t="shared" si="221"/>
        <v>theater</v>
      </c>
      <c r="Q3483" t="str">
        <f t="shared" si="222"/>
        <v>plays</v>
      </c>
      <c r="R3483">
        <f t="shared" si="223"/>
        <v>2014</v>
      </c>
    </row>
    <row r="3484" spans="1:18" ht="43.2" x14ac:dyDescent="0.55000000000000004">
      <c r="A3484">
        <v>2829</v>
      </c>
      <c r="B3484" s="3" t="s">
        <v>2829</v>
      </c>
      <c r="C3484" s="3" t="s">
        <v>6939</v>
      </c>
      <c r="D3484" s="6">
        <v>2500</v>
      </c>
      <c r="E3484" s="8">
        <v>2663</v>
      </c>
      <c r="F3484" t="s">
        <v>8218</v>
      </c>
      <c r="G3484" t="s">
        <v>8224</v>
      </c>
      <c r="H3484" t="s">
        <v>8246</v>
      </c>
      <c r="I3484">
        <v>1464863118</v>
      </c>
      <c r="J3484">
        <v>1462443918</v>
      </c>
      <c r="K3484" t="b">
        <v>0</v>
      </c>
      <c r="L3484">
        <v>76</v>
      </c>
      <c r="M3484" t="b">
        <v>1</v>
      </c>
      <c r="N3484" t="s">
        <v>8269</v>
      </c>
      <c r="O3484" s="9">
        <f t="shared" si="220"/>
        <v>42495.434236111112</v>
      </c>
      <c r="P3484" t="str">
        <f t="shared" si="221"/>
        <v>theater</v>
      </c>
      <c r="Q3484" t="str">
        <f t="shared" si="222"/>
        <v>plays</v>
      </c>
      <c r="R3484">
        <f t="shared" si="223"/>
        <v>2016</v>
      </c>
    </row>
    <row r="3485" spans="1:18" ht="43.2" x14ac:dyDescent="0.55000000000000004">
      <c r="A3485">
        <v>2832</v>
      </c>
      <c r="B3485" s="3" t="s">
        <v>2832</v>
      </c>
      <c r="C3485" s="3" t="s">
        <v>6942</v>
      </c>
      <c r="D3485" s="6">
        <v>2500</v>
      </c>
      <c r="E3485" s="8">
        <v>2867.99</v>
      </c>
      <c r="F3485" t="s">
        <v>8218</v>
      </c>
      <c r="G3485" t="s">
        <v>8224</v>
      </c>
      <c r="H3485" t="s">
        <v>8246</v>
      </c>
      <c r="I3485">
        <v>1416780000</v>
      </c>
      <c r="J3485">
        <v>1414342894</v>
      </c>
      <c r="K3485" t="b">
        <v>0</v>
      </c>
      <c r="L3485">
        <v>95</v>
      </c>
      <c r="M3485" t="b">
        <v>1</v>
      </c>
      <c r="N3485" t="s">
        <v>8269</v>
      </c>
      <c r="O3485" s="9">
        <f t="shared" si="220"/>
        <v>41938.709421296298</v>
      </c>
      <c r="P3485" t="str">
        <f t="shared" si="221"/>
        <v>theater</v>
      </c>
      <c r="Q3485" t="str">
        <f t="shared" si="222"/>
        <v>plays</v>
      </c>
      <c r="R3485">
        <f t="shared" si="223"/>
        <v>2014</v>
      </c>
    </row>
    <row r="3486" spans="1:18" ht="57.6" x14ac:dyDescent="0.55000000000000004">
      <c r="A3486">
        <v>2840</v>
      </c>
      <c r="B3486" s="3" t="s">
        <v>2840</v>
      </c>
      <c r="C3486" s="3" t="s">
        <v>6950</v>
      </c>
      <c r="D3486" s="6">
        <v>2500</v>
      </c>
      <c r="E3486" s="8">
        <v>2600</v>
      </c>
      <c r="F3486" t="s">
        <v>8218</v>
      </c>
      <c r="G3486" t="s">
        <v>8224</v>
      </c>
      <c r="H3486" t="s">
        <v>8246</v>
      </c>
      <c r="I3486">
        <v>1426698000</v>
      </c>
      <c r="J3486">
        <v>1424825479</v>
      </c>
      <c r="K3486" t="b">
        <v>0</v>
      </c>
      <c r="L3486">
        <v>132</v>
      </c>
      <c r="M3486" t="b">
        <v>1</v>
      </c>
      <c r="N3486" t="s">
        <v>8269</v>
      </c>
      <c r="O3486" s="9">
        <f t="shared" si="220"/>
        <v>42060.035636574074</v>
      </c>
      <c r="P3486" t="str">
        <f t="shared" si="221"/>
        <v>theater</v>
      </c>
      <c r="Q3486" t="str">
        <f t="shared" si="222"/>
        <v>plays</v>
      </c>
      <c r="R3486">
        <f t="shared" si="223"/>
        <v>2015</v>
      </c>
    </row>
    <row r="3487" spans="1:18" x14ac:dyDescent="0.55000000000000004">
      <c r="A3487">
        <v>2864</v>
      </c>
      <c r="B3487" s="3" t="s">
        <v>2864</v>
      </c>
      <c r="C3487" s="3" t="s">
        <v>6974</v>
      </c>
      <c r="D3487" s="6">
        <v>2500</v>
      </c>
      <c r="E3487" s="8">
        <v>40</v>
      </c>
      <c r="F3487" t="s">
        <v>8220</v>
      </c>
      <c r="G3487" t="s">
        <v>8224</v>
      </c>
      <c r="H3487" t="s">
        <v>8246</v>
      </c>
      <c r="I3487">
        <v>1437139080</v>
      </c>
      <c r="J3487">
        <v>1434552207</v>
      </c>
      <c r="K3487" t="b">
        <v>0</v>
      </c>
      <c r="L3487">
        <v>3</v>
      </c>
      <c r="M3487" t="b">
        <v>0</v>
      </c>
      <c r="N3487" t="s">
        <v>8269</v>
      </c>
      <c r="O3487" s="9">
        <f t="shared" si="220"/>
        <v>42172.613506944443</v>
      </c>
      <c r="P3487" t="str">
        <f t="shared" si="221"/>
        <v>theater</v>
      </c>
      <c r="Q3487" t="str">
        <f t="shared" si="222"/>
        <v>plays</v>
      </c>
      <c r="R3487">
        <f t="shared" si="223"/>
        <v>2015</v>
      </c>
    </row>
    <row r="3488" spans="1:18" ht="43.2" x14ac:dyDescent="0.55000000000000004">
      <c r="A3488">
        <v>2867</v>
      </c>
      <c r="B3488" s="3" t="s">
        <v>2867</v>
      </c>
      <c r="C3488" s="3" t="s">
        <v>6977</v>
      </c>
      <c r="D3488" s="6">
        <v>2500</v>
      </c>
      <c r="E3488" s="8">
        <v>504</v>
      </c>
      <c r="F3488" t="s">
        <v>8220</v>
      </c>
      <c r="G3488" t="s">
        <v>8223</v>
      </c>
      <c r="H3488" t="s">
        <v>8245</v>
      </c>
      <c r="I3488">
        <v>1467604800</v>
      </c>
      <c r="J3488">
        <v>1465533672</v>
      </c>
      <c r="K3488" t="b">
        <v>0</v>
      </c>
      <c r="L3488">
        <v>10</v>
      </c>
      <c r="M3488" t="b">
        <v>0</v>
      </c>
      <c r="N3488" t="s">
        <v>8269</v>
      </c>
      <c r="O3488" s="9">
        <f t="shared" si="220"/>
        <v>42531.195277777777</v>
      </c>
      <c r="P3488" t="str">
        <f t="shared" si="221"/>
        <v>theater</v>
      </c>
      <c r="Q3488" t="str">
        <f t="shared" si="222"/>
        <v>plays</v>
      </c>
      <c r="R3488">
        <f t="shared" si="223"/>
        <v>2016</v>
      </c>
    </row>
    <row r="3489" spans="1:18" ht="43.2" x14ac:dyDescent="0.55000000000000004">
      <c r="A3489">
        <v>2873</v>
      </c>
      <c r="B3489" s="3" t="s">
        <v>2873</v>
      </c>
      <c r="C3489" s="3" t="s">
        <v>6983</v>
      </c>
      <c r="D3489" s="6">
        <v>2500</v>
      </c>
      <c r="E3489" s="8">
        <v>953</v>
      </c>
      <c r="F3489" t="s">
        <v>8220</v>
      </c>
      <c r="G3489" t="s">
        <v>8223</v>
      </c>
      <c r="H3489" t="s">
        <v>8245</v>
      </c>
      <c r="I3489">
        <v>1422473831</v>
      </c>
      <c r="J3489">
        <v>1419881831</v>
      </c>
      <c r="K3489" t="b">
        <v>0</v>
      </c>
      <c r="L3489">
        <v>8</v>
      </c>
      <c r="M3489" t="b">
        <v>0</v>
      </c>
      <c r="N3489" t="s">
        <v>8269</v>
      </c>
      <c r="O3489" s="9">
        <f t="shared" si="220"/>
        <v>42002.817488425921</v>
      </c>
      <c r="P3489" t="str">
        <f t="shared" si="221"/>
        <v>theater</v>
      </c>
      <c r="Q3489" t="str">
        <f t="shared" si="222"/>
        <v>plays</v>
      </c>
      <c r="R3489">
        <f t="shared" si="223"/>
        <v>2014</v>
      </c>
    </row>
    <row r="3490" spans="1:18" ht="43.2" x14ac:dyDescent="0.55000000000000004">
      <c r="A3490">
        <v>2907</v>
      </c>
      <c r="B3490" s="3" t="s">
        <v>2907</v>
      </c>
      <c r="C3490" s="3" t="s">
        <v>7017</v>
      </c>
      <c r="D3490" s="6">
        <v>2500</v>
      </c>
      <c r="E3490" s="8">
        <v>2</v>
      </c>
      <c r="F3490" t="s">
        <v>8220</v>
      </c>
      <c r="G3490" t="s">
        <v>8223</v>
      </c>
      <c r="H3490" t="s">
        <v>8245</v>
      </c>
      <c r="I3490">
        <v>1463259837</v>
      </c>
      <c r="J3490">
        <v>1458075837</v>
      </c>
      <c r="K3490" t="b">
        <v>0</v>
      </c>
      <c r="L3490">
        <v>2</v>
      </c>
      <c r="M3490" t="b">
        <v>0</v>
      </c>
      <c r="N3490" t="s">
        <v>8269</v>
      </c>
      <c r="O3490" s="9">
        <f t="shared" si="220"/>
        <v>42444.877743055549</v>
      </c>
      <c r="P3490" t="str">
        <f t="shared" si="221"/>
        <v>theater</v>
      </c>
      <c r="Q3490" t="str">
        <f t="shared" si="222"/>
        <v>plays</v>
      </c>
      <c r="R3490">
        <f t="shared" si="223"/>
        <v>2016</v>
      </c>
    </row>
    <row r="3491" spans="1:18" ht="43.2" x14ac:dyDescent="0.55000000000000004">
      <c r="A3491">
        <v>2920</v>
      </c>
      <c r="B3491" s="3" t="s">
        <v>2920</v>
      </c>
      <c r="C3491" s="3" t="s">
        <v>7030</v>
      </c>
      <c r="D3491" s="6">
        <v>2500</v>
      </c>
      <c r="E3491" s="8">
        <v>671</v>
      </c>
      <c r="F3491" t="s">
        <v>8220</v>
      </c>
      <c r="G3491" t="s">
        <v>8228</v>
      </c>
      <c r="H3491" t="s">
        <v>8250</v>
      </c>
      <c r="I3491">
        <v>1427306470</v>
      </c>
      <c r="J3491">
        <v>1424718070</v>
      </c>
      <c r="K3491" t="b">
        <v>0</v>
      </c>
      <c r="L3491">
        <v>13</v>
      </c>
      <c r="M3491" t="b">
        <v>0</v>
      </c>
      <c r="N3491" t="s">
        <v>8269</v>
      </c>
      <c r="O3491" s="9">
        <f t="shared" si="220"/>
        <v>42058.792476851857</v>
      </c>
      <c r="P3491" t="str">
        <f t="shared" si="221"/>
        <v>theater</v>
      </c>
      <c r="Q3491" t="str">
        <f t="shared" si="222"/>
        <v>plays</v>
      </c>
      <c r="R3491">
        <f t="shared" si="223"/>
        <v>2015</v>
      </c>
    </row>
    <row r="3492" spans="1:18" ht="43.2" x14ac:dyDescent="0.55000000000000004">
      <c r="A3492">
        <v>3164</v>
      </c>
      <c r="B3492" s="3" t="s">
        <v>3164</v>
      </c>
      <c r="C3492" s="3" t="s">
        <v>7274</v>
      </c>
      <c r="D3492" s="6">
        <v>2500</v>
      </c>
      <c r="E3492" s="8">
        <v>2669</v>
      </c>
      <c r="F3492" t="s">
        <v>8218</v>
      </c>
      <c r="G3492" t="s">
        <v>8223</v>
      </c>
      <c r="H3492" t="s">
        <v>8245</v>
      </c>
      <c r="I3492">
        <v>1402341615</v>
      </c>
      <c r="J3492">
        <v>1399490415</v>
      </c>
      <c r="K3492" t="b">
        <v>1</v>
      </c>
      <c r="L3492">
        <v>71</v>
      </c>
      <c r="M3492" t="b">
        <v>1</v>
      </c>
      <c r="N3492" t="s">
        <v>8269</v>
      </c>
      <c r="O3492" s="9">
        <f t="shared" si="220"/>
        <v>41766.80572916667</v>
      </c>
      <c r="P3492" t="str">
        <f t="shared" si="221"/>
        <v>theater</v>
      </c>
      <c r="Q3492" t="str">
        <f t="shared" si="222"/>
        <v>plays</v>
      </c>
      <c r="R3492">
        <f t="shared" si="223"/>
        <v>2014</v>
      </c>
    </row>
    <row r="3493" spans="1:18" ht="43.2" x14ac:dyDescent="0.55000000000000004">
      <c r="A3493">
        <v>3168</v>
      </c>
      <c r="B3493" s="3" t="s">
        <v>3168</v>
      </c>
      <c r="C3493" s="3" t="s">
        <v>7278</v>
      </c>
      <c r="D3493" s="6">
        <v>2500</v>
      </c>
      <c r="E3493" s="8">
        <v>3105</v>
      </c>
      <c r="F3493" t="s">
        <v>8218</v>
      </c>
      <c r="G3493" t="s">
        <v>8223</v>
      </c>
      <c r="H3493" t="s">
        <v>8245</v>
      </c>
      <c r="I3493">
        <v>1402696800</v>
      </c>
      <c r="J3493">
        <v>1399948353</v>
      </c>
      <c r="K3493" t="b">
        <v>1</v>
      </c>
      <c r="L3493">
        <v>61</v>
      </c>
      <c r="M3493" t="b">
        <v>1</v>
      </c>
      <c r="N3493" t="s">
        <v>8269</v>
      </c>
      <c r="O3493" s="9">
        <f t="shared" si="220"/>
        <v>41772.105937500004</v>
      </c>
      <c r="P3493" t="str">
        <f t="shared" si="221"/>
        <v>theater</v>
      </c>
      <c r="Q3493" t="str">
        <f t="shared" si="222"/>
        <v>plays</v>
      </c>
      <c r="R3493">
        <f t="shared" si="223"/>
        <v>2014</v>
      </c>
    </row>
    <row r="3494" spans="1:18" ht="43.2" x14ac:dyDescent="0.55000000000000004">
      <c r="A3494">
        <v>3177</v>
      </c>
      <c r="B3494" s="3" t="s">
        <v>3177</v>
      </c>
      <c r="C3494" s="3" t="s">
        <v>7287</v>
      </c>
      <c r="D3494" s="6">
        <v>2500</v>
      </c>
      <c r="E3494" s="8">
        <v>2935</v>
      </c>
      <c r="F3494" t="s">
        <v>8218</v>
      </c>
      <c r="G3494" t="s">
        <v>8223</v>
      </c>
      <c r="H3494" t="s">
        <v>8245</v>
      </c>
      <c r="I3494">
        <v>1403366409</v>
      </c>
      <c r="J3494">
        <v>1400774409</v>
      </c>
      <c r="K3494" t="b">
        <v>1</v>
      </c>
      <c r="L3494">
        <v>51</v>
      </c>
      <c r="M3494" t="b">
        <v>1</v>
      </c>
      <c r="N3494" t="s">
        <v>8269</v>
      </c>
      <c r="O3494" s="9">
        <f t="shared" si="220"/>
        <v>41781.666770833333</v>
      </c>
      <c r="P3494" t="str">
        <f t="shared" si="221"/>
        <v>theater</v>
      </c>
      <c r="Q3494" t="str">
        <f t="shared" si="222"/>
        <v>plays</v>
      </c>
      <c r="R3494">
        <f t="shared" si="223"/>
        <v>2014</v>
      </c>
    </row>
    <row r="3495" spans="1:18" ht="43.2" x14ac:dyDescent="0.55000000000000004">
      <c r="A3495">
        <v>3183</v>
      </c>
      <c r="B3495" s="3" t="s">
        <v>3183</v>
      </c>
      <c r="C3495" s="3" t="s">
        <v>7293</v>
      </c>
      <c r="D3495" s="6">
        <v>2500</v>
      </c>
      <c r="E3495" s="8">
        <v>2725</v>
      </c>
      <c r="F3495" t="s">
        <v>8218</v>
      </c>
      <c r="G3495" t="s">
        <v>8223</v>
      </c>
      <c r="H3495" t="s">
        <v>8245</v>
      </c>
      <c r="I3495">
        <v>1377284669</v>
      </c>
      <c r="J3495">
        <v>1375729469</v>
      </c>
      <c r="K3495" t="b">
        <v>1</v>
      </c>
      <c r="L3495">
        <v>68</v>
      </c>
      <c r="M3495" t="b">
        <v>1</v>
      </c>
      <c r="N3495" t="s">
        <v>8269</v>
      </c>
      <c r="O3495" s="9">
        <f t="shared" si="220"/>
        <v>41491.79478009259</v>
      </c>
      <c r="P3495" t="str">
        <f t="shared" si="221"/>
        <v>theater</v>
      </c>
      <c r="Q3495" t="str">
        <f t="shared" si="222"/>
        <v>plays</v>
      </c>
      <c r="R3495">
        <f t="shared" si="223"/>
        <v>2013</v>
      </c>
    </row>
    <row r="3496" spans="1:18" ht="28.8" x14ac:dyDescent="0.55000000000000004">
      <c r="A3496">
        <v>3222</v>
      </c>
      <c r="B3496" s="3" t="s">
        <v>3222</v>
      </c>
      <c r="C3496" s="3" t="s">
        <v>7332</v>
      </c>
      <c r="D3496" s="6">
        <v>2500</v>
      </c>
      <c r="E3496" s="8">
        <v>3120</v>
      </c>
      <c r="F3496" t="s">
        <v>8218</v>
      </c>
      <c r="G3496" t="s">
        <v>8223</v>
      </c>
      <c r="H3496" t="s">
        <v>8245</v>
      </c>
      <c r="I3496">
        <v>1445722140</v>
      </c>
      <c r="J3496">
        <v>1443016697</v>
      </c>
      <c r="K3496" t="b">
        <v>1</v>
      </c>
      <c r="L3496">
        <v>84</v>
      </c>
      <c r="M3496" t="b">
        <v>1</v>
      </c>
      <c r="N3496" t="s">
        <v>8269</v>
      </c>
      <c r="O3496" s="9">
        <f t="shared" si="220"/>
        <v>42270.582141203704</v>
      </c>
      <c r="P3496" t="str">
        <f t="shared" si="221"/>
        <v>theater</v>
      </c>
      <c r="Q3496" t="str">
        <f t="shared" si="222"/>
        <v>plays</v>
      </c>
      <c r="R3496">
        <f t="shared" si="223"/>
        <v>2015</v>
      </c>
    </row>
    <row r="3497" spans="1:18" ht="43.2" x14ac:dyDescent="0.55000000000000004">
      <c r="A3497">
        <v>3247</v>
      </c>
      <c r="B3497" s="3" t="s">
        <v>3247</v>
      </c>
      <c r="C3497" s="3" t="s">
        <v>7357</v>
      </c>
      <c r="D3497" s="6">
        <v>2500</v>
      </c>
      <c r="E3497" s="8">
        <v>2646.5</v>
      </c>
      <c r="F3497" t="s">
        <v>8218</v>
      </c>
      <c r="G3497" t="s">
        <v>8224</v>
      </c>
      <c r="H3497" t="s">
        <v>8246</v>
      </c>
      <c r="I3497">
        <v>1436696712</v>
      </c>
      <c r="J3497">
        <v>1434104712</v>
      </c>
      <c r="K3497" t="b">
        <v>1</v>
      </c>
      <c r="L3497">
        <v>57</v>
      </c>
      <c r="M3497" t="b">
        <v>1</v>
      </c>
      <c r="N3497" t="s">
        <v>8269</v>
      </c>
      <c r="O3497" s="9">
        <f t="shared" si="220"/>
        <v>42167.434166666666</v>
      </c>
      <c r="P3497" t="str">
        <f t="shared" si="221"/>
        <v>theater</v>
      </c>
      <c r="Q3497" t="str">
        <f t="shared" si="222"/>
        <v>plays</v>
      </c>
      <c r="R3497">
        <f t="shared" si="223"/>
        <v>2015</v>
      </c>
    </row>
    <row r="3498" spans="1:18" ht="28.8" x14ac:dyDescent="0.55000000000000004">
      <c r="A3498">
        <v>3263</v>
      </c>
      <c r="B3498" s="3" t="s">
        <v>3263</v>
      </c>
      <c r="C3498" s="3" t="s">
        <v>7373</v>
      </c>
      <c r="D3498" s="6">
        <v>2500</v>
      </c>
      <c r="E3498" s="8">
        <v>2804.16</v>
      </c>
      <c r="F3498" t="s">
        <v>8218</v>
      </c>
      <c r="G3498" t="s">
        <v>8223</v>
      </c>
      <c r="H3498" t="s">
        <v>8245</v>
      </c>
      <c r="I3498">
        <v>1446238800</v>
      </c>
      <c r="J3498">
        <v>1444220588</v>
      </c>
      <c r="K3498" t="b">
        <v>1</v>
      </c>
      <c r="L3498">
        <v>68</v>
      </c>
      <c r="M3498" t="b">
        <v>1</v>
      </c>
      <c r="N3498" t="s">
        <v>8269</v>
      </c>
      <c r="O3498" s="9">
        <f t="shared" si="220"/>
        <v>42284.516064814816</v>
      </c>
      <c r="P3498" t="str">
        <f t="shared" si="221"/>
        <v>theater</v>
      </c>
      <c r="Q3498" t="str">
        <f t="shared" si="222"/>
        <v>plays</v>
      </c>
      <c r="R3498">
        <f t="shared" si="223"/>
        <v>2015</v>
      </c>
    </row>
    <row r="3499" spans="1:18" ht="28.8" x14ac:dyDescent="0.55000000000000004">
      <c r="A3499">
        <v>3264</v>
      </c>
      <c r="B3499" s="3" t="s">
        <v>3264</v>
      </c>
      <c r="C3499" s="3" t="s">
        <v>7374</v>
      </c>
      <c r="D3499" s="6">
        <v>2500</v>
      </c>
      <c r="E3499" s="8">
        <v>2575</v>
      </c>
      <c r="F3499" t="s">
        <v>8218</v>
      </c>
      <c r="G3499" t="s">
        <v>8223</v>
      </c>
      <c r="H3499" t="s">
        <v>8245</v>
      </c>
      <c r="I3499">
        <v>1422482400</v>
      </c>
      <c r="J3499">
        <v>1421089938</v>
      </c>
      <c r="K3499" t="b">
        <v>1</v>
      </c>
      <c r="L3499">
        <v>49</v>
      </c>
      <c r="M3499" t="b">
        <v>1</v>
      </c>
      <c r="N3499" t="s">
        <v>8269</v>
      </c>
      <c r="O3499" s="9">
        <f t="shared" si="220"/>
        <v>42016.800208333334</v>
      </c>
      <c r="P3499" t="str">
        <f t="shared" si="221"/>
        <v>theater</v>
      </c>
      <c r="Q3499" t="str">
        <f t="shared" si="222"/>
        <v>plays</v>
      </c>
      <c r="R3499">
        <f t="shared" si="223"/>
        <v>2015</v>
      </c>
    </row>
    <row r="3500" spans="1:18" ht="43.2" x14ac:dyDescent="0.55000000000000004">
      <c r="A3500">
        <v>3278</v>
      </c>
      <c r="B3500" s="3" t="s">
        <v>3278</v>
      </c>
      <c r="C3500" s="3" t="s">
        <v>7388</v>
      </c>
      <c r="D3500" s="6">
        <v>2500</v>
      </c>
      <c r="E3500" s="8">
        <v>2585</v>
      </c>
      <c r="F3500" t="s">
        <v>8218</v>
      </c>
      <c r="G3500" t="s">
        <v>8224</v>
      </c>
      <c r="H3500" t="s">
        <v>8246</v>
      </c>
      <c r="I3500">
        <v>1433017303</v>
      </c>
      <c r="J3500">
        <v>1430425303</v>
      </c>
      <c r="K3500" t="b">
        <v>1</v>
      </c>
      <c r="L3500">
        <v>34</v>
      </c>
      <c r="M3500" t="b">
        <v>1</v>
      </c>
      <c r="N3500" t="s">
        <v>8269</v>
      </c>
      <c r="O3500" s="9">
        <f t="shared" si="220"/>
        <v>42124.848414351851</v>
      </c>
      <c r="P3500" t="str">
        <f t="shared" si="221"/>
        <v>theater</v>
      </c>
      <c r="Q3500" t="str">
        <f t="shared" si="222"/>
        <v>plays</v>
      </c>
      <c r="R3500">
        <f t="shared" si="223"/>
        <v>2015</v>
      </c>
    </row>
    <row r="3501" spans="1:18" ht="28.8" x14ac:dyDescent="0.55000000000000004">
      <c r="A3501">
        <v>3287</v>
      </c>
      <c r="B3501" s="3" t="s">
        <v>3287</v>
      </c>
      <c r="C3501" s="3" t="s">
        <v>7397</v>
      </c>
      <c r="D3501" s="6">
        <v>2500</v>
      </c>
      <c r="E3501" s="8">
        <v>2500</v>
      </c>
      <c r="F3501" t="s">
        <v>8218</v>
      </c>
      <c r="G3501" t="s">
        <v>8228</v>
      </c>
      <c r="H3501" t="s">
        <v>8250</v>
      </c>
      <c r="I3501">
        <v>1448733628</v>
      </c>
      <c r="J3501">
        <v>1446573628</v>
      </c>
      <c r="K3501" t="b">
        <v>0</v>
      </c>
      <c r="L3501">
        <v>34</v>
      </c>
      <c r="M3501" t="b">
        <v>1</v>
      </c>
      <c r="N3501" t="s">
        <v>8269</v>
      </c>
      <c r="O3501" s="9">
        <f t="shared" si="220"/>
        <v>42311.750324074077</v>
      </c>
      <c r="P3501" t="str">
        <f t="shared" si="221"/>
        <v>theater</v>
      </c>
      <c r="Q3501" t="str">
        <f t="shared" si="222"/>
        <v>plays</v>
      </c>
      <c r="R3501">
        <f t="shared" si="223"/>
        <v>2015</v>
      </c>
    </row>
    <row r="3502" spans="1:18" ht="43.2" x14ac:dyDescent="0.55000000000000004">
      <c r="A3502">
        <v>3311</v>
      </c>
      <c r="B3502" s="3" t="s">
        <v>3311</v>
      </c>
      <c r="C3502" s="3" t="s">
        <v>7421</v>
      </c>
      <c r="D3502" s="6">
        <v>2500</v>
      </c>
      <c r="E3502" s="8">
        <v>2746</v>
      </c>
      <c r="F3502" t="s">
        <v>8218</v>
      </c>
      <c r="G3502" t="s">
        <v>8223</v>
      </c>
      <c r="H3502" t="s">
        <v>8245</v>
      </c>
      <c r="I3502">
        <v>1445065210</v>
      </c>
      <c r="J3502">
        <v>1442473210</v>
      </c>
      <c r="K3502" t="b">
        <v>0</v>
      </c>
      <c r="L3502">
        <v>45</v>
      </c>
      <c r="M3502" t="b">
        <v>1</v>
      </c>
      <c r="N3502" t="s">
        <v>8269</v>
      </c>
      <c r="O3502" s="9">
        <f t="shared" si="220"/>
        <v>42264.29178240741</v>
      </c>
      <c r="P3502" t="str">
        <f t="shared" si="221"/>
        <v>theater</v>
      </c>
      <c r="Q3502" t="str">
        <f t="shared" si="222"/>
        <v>plays</v>
      </c>
      <c r="R3502">
        <f t="shared" si="223"/>
        <v>2015</v>
      </c>
    </row>
    <row r="3503" spans="1:18" ht="43.2" x14ac:dyDescent="0.55000000000000004">
      <c r="A3503">
        <v>3312</v>
      </c>
      <c r="B3503" s="3" t="s">
        <v>3312</v>
      </c>
      <c r="C3503" s="3" t="s">
        <v>7422</v>
      </c>
      <c r="D3503" s="6">
        <v>2500</v>
      </c>
      <c r="E3503" s="8">
        <v>2501</v>
      </c>
      <c r="F3503" t="s">
        <v>8218</v>
      </c>
      <c r="G3503" t="s">
        <v>8223</v>
      </c>
      <c r="H3503" t="s">
        <v>8245</v>
      </c>
      <c r="I3503">
        <v>1478901600</v>
      </c>
      <c r="J3503">
        <v>1477077946</v>
      </c>
      <c r="K3503" t="b">
        <v>0</v>
      </c>
      <c r="L3503">
        <v>41</v>
      </c>
      <c r="M3503" t="b">
        <v>1</v>
      </c>
      <c r="N3503" t="s">
        <v>8269</v>
      </c>
      <c r="O3503" s="9">
        <f t="shared" si="220"/>
        <v>42664.809560185182</v>
      </c>
      <c r="P3503" t="str">
        <f t="shared" si="221"/>
        <v>theater</v>
      </c>
      <c r="Q3503" t="str">
        <f t="shared" si="222"/>
        <v>plays</v>
      </c>
      <c r="R3503">
        <f t="shared" si="223"/>
        <v>2016</v>
      </c>
    </row>
    <row r="3504" spans="1:18" ht="43.2" x14ac:dyDescent="0.55000000000000004">
      <c r="A3504">
        <v>3320</v>
      </c>
      <c r="B3504" s="3" t="s">
        <v>3320</v>
      </c>
      <c r="C3504" s="3" t="s">
        <v>7430</v>
      </c>
      <c r="D3504" s="6">
        <v>2500</v>
      </c>
      <c r="E3504" s="8">
        <v>2525</v>
      </c>
      <c r="F3504" t="s">
        <v>8218</v>
      </c>
      <c r="G3504" t="s">
        <v>8223</v>
      </c>
      <c r="H3504" t="s">
        <v>8245</v>
      </c>
      <c r="I3504">
        <v>1466557557</v>
      </c>
      <c r="J3504">
        <v>1463965557</v>
      </c>
      <c r="K3504" t="b">
        <v>0</v>
      </c>
      <c r="L3504">
        <v>38</v>
      </c>
      <c r="M3504" t="b">
        <v>1</v>
      </c>
      <c r="N3504" t="s">
        <v>8269</v>
      </c>
      <c r="O3504" s="9">
        <f t="shared" si="220"/>
        <v>42513.045798611114</v>
      </c>
      <c r="P3504" t="str">
        <f t="shared" si="221"/>
        <v>theater</v>
      </c>
      <c r="Q3504" t="str">
        <f t="shared" si="222"/>
        <v>plays</v>
      </c>
      <c r="R3504">
        <f t="shared" si="223"/>
        <v>2016</v>
      </c>
    </row>
    <row r="3505" spans="1:18" ht="43.2" x14ac:dyDescent="0.55000000000000004">
      <c r="A3505">
        <v>3337</v>
      </c>
      <c r="B3505" s="3" t="s">
        <v>3337</v>
      </c>
      <c r="C3505" s="3" t="s">
        <v>7447</v>
      </c>
      <c r="D3505" s="6">
        <v>2500</v>
      </c>
      <c r="E3505" s="8">
        <v>2755</v>
      </c>
      <c r="F3505" t="s">
        <v>8218</v>
      </c>
      <c r="G3505" t="s">
        <v>8224</v>
      </c>
      <c r="H3505" t="s">
        <v>8246</v>
      </c>
      <c r="I3505">
        <v>1412974800</v>
      </c>
      <c r="J3505">
        <v>1411109167</v>
      </c>
      <c r="K3505" t="b">
        <v>0</v>
      </c>
      <c r="L3505">
        <v>34</v>
      </c>
      <c r="M3505" t="b">
        <v>1</v>
      </c>
      <c r="N3505" t="s">
        <v>8269</v>
      </c>
      <c r="O3505" s="9">
        <f t="shared" si="220"/>
        <v>41901.282025462962</v>
      </c>
      <c r="P3505" t="str">
        <f t="shared" si="221"/>
        <v>theater</v>
      </c>
      <c r="Q3505" t="str">
        <f t="shared" si="222"/>
        <v>plays</v>
      </c>
      <c r="R3505">
        <f t="shared" si="223"/>
        <v>2014</v>
      </c>
    </row>
    <row r="3506" spans="1:18" ht="43.2" x14ac:dyDescent="0.55000000000000004">
      <c r="A3506">
        <v>3365</v>
      </c>
      <c r="B3506" s="3" t="s">
        <v>3364</v>
      </c>
      <c r="C3506" s="3" t="s">
        <v>7475</v>
      </c>
      <c r="D3506" s="6">
        <v>2500</v>
      </c>
      <c r="E3506" s="8">
        <v>2600</v>
      </c>
      <c r="F3506" t="s">
        <v>8218</v>
      </c>
      <c r="G3506" t="s">
        <v>8223</v>
      </c>
      <c r="H3506" t="s">
        <v>8245</v>
      </c>
      <c r="I3506">
        <v>1449973592</v>
      </c>
      <c r="J3506">
        <v>1447381592</v>
      </c>
      <c r="K3506" t="b">
        <v>0</v>
      </c>
      <c r="L3506">
        <v>3</v>
      </c>
      <c r="M3506" t="b">
        <v>1</v>
      </c>
      <c r="N3506" t="s">
        <v>8269</v>
      </c>
      <c r="O3506" s="9">
        <f t="shared" si="220"/>
        <v>42321.101759259262</v>
      </c>
      <c r="P3506" t="str">
        <f t="shared" si="221"/>
        <v>theater</v>
      </c>
      <c r="Q3506" t="str">
        <f t="shared" si="222"/>
        <v>plays</v>
      </c>
      <c r="R3506">
        <f t="shared" si="223"/>
        <v>2015</v>
      </c>
    </row>
    <row r="3507" spans="1:18" ht="43.2" x14ac:dyDescent="0.55000000000000004">
      <c r="A3507">
        <v>3438</v>
      </c>
      <c r="B3507" s="3" t="s">
        <v>3437</v>
      </c>
      <c r="C3507" s="3" t="s">
        <v>7548</v>
      </c>
      <c r="D3507" s="6">
        <v>2500</v>
      </c>
      <c r="E3507" s="8">
        <v>2605</v>
      </c>
      <c r="F3507" t="s">
        <v>8218</v>
      </c>
      <c r="G3507" t="s">
        <v>8224</v>
      </c>
      <c r="H3507" t="s">
        <v>8246</v>
      </c>
      <c r="I3507">
        <v>1430600400</v>
      </c>
      <c r="J3507">
        <v>1428358567</v>
      </c>
      <c r="K3507" t="b">
        <v>0</v>
      </c>
      <c r="L3507">
        <v>14</v>
      </c>
      <c r="M3507" t="b">
        <v>1</v>
      </c>
      <c r="N3507" t="s">
        <v>8269</v>
      </c>
      <c r="O3507" s="9">
        <f t="shared" si="220"/>
        <v>42100.927858796291</v>
      </c>
      <c r="P3507" t="str">
        <f t="shared" si="221"/>
        <v>theater</v>
      </c>
      <c r="Q3507" t="str">
        <f t="shared" si="222"/>
        <v>plays</v>
      </c>
      <c r="R3507">
        <f t="shared" si="223"/>
        <v>2015</v>
      </c>
    </row>
    <row r="3508" spans="1:18" ht="43.2" x14ac:dyDescent="0.55000000000000004">
      <c r="A3508">
        <v>3441</v>
      </c>
      <c r="B3508" s="3" t="s">
        <v>3440</v>
      </c>
      <c r="C3508" s="3" t="s">
        <v>7551</v>
      </c>
      <c r="D3508" s="6">
        <v>2500</v>
      </c>
      <c r="E3508" s="8">
        <v>2565</v>
      </c>
      <c r="F3508" t="s">
        <v>8218</v>
      </c>
      <c r="G3508" t="s">
        <v>8223</v>
      </c>
      <c r="H3508" t="s">
        <v>8245</v>
      </c>
      <c r="I3508">
        <v>1447445820</v>
      </c>
      <c r="J3508">
        <v>1445077121</v>
      </c>
      <c r="K3508" t="b">
        <v>0</v>
      </c>
      <c r="L3508">
        <v>43</v>
      </c>
      <c r="M3508" t="b">
        <v>1</v>
      </c>
      <c r="N3508" t="s">
        <v>8269</v>
      </c>
      <c r="O3508" s="9">
        <f t="shared" si="220"/>
        <v>42294.429641203707</v>
      </c>
      <c r="P3508" t="str">
        <f t="shared" si="221"/>
        <v>theater</v>
      </c>
      <c r="Q3508" t="str">
        <f t="shared" si="222"/>
        <v>plays</v>
      </c>
      <c r="R3508">
        <f t="shared" si="223"/>
        <v>2015</v>
      </c>
    </row>
    <row r="3509" spans="1:18" ht="43.2" x14ac:dyDescent="0.55000000000000004">
      <c r="A3509">
        <v>3484</v>
      </c>
      <c r="B3509" s="3" t="s">
        <v>3483</v>
      </c>
      <c r="C3509" s="3" t="s">
        <v>7594</v>
      </c>
      <c r="D3509" s="6">
        <v>2500</v>
      </c>
      <c r="E3509" s="8">
        <v>2856</v>
      </c>
      <c r="F3509" t="s">
        <v>8218</v>
      </c>
      <c r="G3509" t="s">
        <v>8223</v>
      </c>
      <c r="H3509" t="s">
        <v>8245</v>
      </c>
      <c r="I3509">
        <v>1466014499</v>
      </c>
      <c r="J3509">
        <v>1463422499</v>
      </c>
      <c r="K3509" t="b">
        <v>0</v>
      </c>
      <c r="L3509">
        <v>44</v>
      </c>
      <c r="M3509" t="b">
        <v>1</v>
      </c>
      <c r="N3509" t="s">
        <v>8269</v>
      </c>
      <c r="O3509" s="9">
        <f t="shared" si="220"/>
        <v>42506.760405092587</v>
      </c>
      <c r="P3509" t="str">
        <f t="shared" si="221"/>
        <v>theater</v>
      </c>
      <c r="Q3509" t="str">
        <f t="shared" si="222"/>
        <v>plays</v>
      </c>
      <c r="R3509">
        <f t="shared" si="223"/>
        <v>2016</v>
      </c>
    </row>
    <row r="3510" spans="1:18" ht="43.2" x14ac:dyDescent="0.55000000000000004">
      <c r="A3510">
        <v>3503</v>
      </c>
      <c r="B3510" s="3" t="s">
        <v>3502</v>
      </c>
      <c r="C3510" s="3" t="s">
        <v>7613</v>
      </c>
      <c r="D3510" s="6">
        <v>2500</v>
      </c>
      <c r="E3510" s="8">
        <v>2689</v>
      </c>
      <c r="F3510" t="s">
        <v>8218</v>
      </c>
      <c r="G3510" t="s">
        <v>8224</v>
      </c>
      <c r="H3510" t="s">
        <v>8246</v>
      </c>
      <c r="I3510">
        <v>1469359728</v>
      </c>
      <c r="J3510">
        <v>1466767728</v>
      </c>
      <c r="K3510" t="b">
        <v>0</v>
      </c>
      <c r="L3510">
        <v>38</v>
      </c>
      <c r="M3510" t="b">
        <v>1</v>
      </c>
      <c r="N3510" t="s">
        <v>8269</v>
      </c>
      <c r="O3510" s="9">
        <f t="shared" si="220"/>
        <v>42545.478333333333</v>
      </c>
      <c r="P3510" t="str">
        <f t="shared" si="221"/>
        <v>theater</v>
      </c>
      <c r="Q3510" t="str">
        <f t="shared" si="222"/>
        <v>plays</v>
      </c>
      <c r="R3510">
        <f t="shared" si="223"/>
        <v>2016</v>
      </c>
    </row>
    <row r="3511" spans="1:18" ht="86.4" x14ac:dyDescent="0.55000000000000004">
      <c r="A3511">
        <v>3505</v>
      </c>
      <c r="B3511" s="3" t="s">
        <v>3504</v>
      </c>
      <c r="C3511" s="3" t="s">
        <v>7615</v>
      </c>
      <c r="D3511" s="6">
        <v>2500</v>
      </c>
      <c r="E3511" s="8">
        <v>2594</v>
      </c>
      <c r="F3511" t="s">
        <v>8218</v>
      </c>
      <c r="G3511" t="s">
        <v>8223</v>
      </c>
      <c r="H3511" t="s">
        <v>8245</v>
      </c>
      <c r="I3511">
        <v>1399953600</v>
      </c>
      <c r="J3511">
        <v>1398983245</v>
      </c>
      <c r="K3511" t="b">
        <v>0</v>
      </c>
      <c r="L3511">
        <v>39</v>
      </c>
      <c r="M3511" t="b">
        <v>1</v>
      </c>
      <c r="N3511" t="s">
        <v>8269</v>
      </c>
      <c r="O3511" s="9">
        <f t="shared" si="220"/>
        <v>41760.935706018521</v>
      </c>
      <c r="P3511" t="str">
        <f t="shared" si="221"/>
        <v>theater</v>
      </c>
      <c r="Q3511" t="str">
        <f t="shared" si="222"/>
        <v>plays</v>
      </c>
      <c r="R3511">
        <f t="shared" si="223"/>
        <v>2014</v>
      </c>
    </row>
    <row r="3512" spans="1:18" ht="43.2" x14ac:dyDescent="0.55000000000000004">
      <c r="A3512">
        <v>3516</v>
      </c>
      <c r="B3512" s="3" t="s">
        <v>3515</v>
      </c>
      <c r="C3512" s="3" t="s">
        <v>7626</v>
      </c>
      <c r="D3512" s="6">
        <v>2500</v>
      </c>
      <c r="E3512" s="8">
        <v>2500</v>
      </c>
      <c r="F3512" t="s">
        <v>8218</v>
      </c>
      <c r="G3512" t="s">
        <v>8223</v>
      </c>
      <c r="H3512" t="s">
        <v>8245</v>
      </c>
      <c r="I3512">
        <v>1410145200</v>
      </c>
      <c r="J3512">
        <v>1407197670</v>
      </c>
      <c r="K3512" t="b">
        <v>0</v>
      </c>
      <c r="L3512">
        <v>11</v>
      </c>
      <c r="M3512" t="b">
        <v>1</v>
      </c>
      <c r="N3512" t="s">
        <v>8269</v>
      </c>
      <c r="O3512" s="9">
        <f t="shared" si="220"/>
        <v>41856.010069444441</v>
      </c>
      <c r="P3512" t="str">
        <f t="shared" si="221"/>
        <v>theater</v>
      </c>
      <c r="Q3512" t="str">
        <f t="shared" si="222"/>
        <v>plays</v>
      </c>
      <c r="R3512">
        <f t="shared" si="223"/>
        <v>2014</v>
      </c>
    </row>
    <row r="3513" spans="1:18" ht="28.8" x14ac:dyDescent="0.55000000000000004">
      <c r="A3513">
        <v>3544</v>
      </c>
      <c r="B3513" s="3" t="s">
        <v>3543</v>
      </c>
      <c r="C3513" s="3" t="s">
        <v>7654</v>
      </c>
      <c r="D3513" s="6">
        <v>2500</v>
      </c>
      <c r="E3513" s="8">
        <v>2500</v>
      </c>
      <c r="F3513" t="s">
        <v>8218</v>
      </c>
      <c r="G3513" t="s">
        <v>8223</v>
      </c>
      <c r="H3513" t="s">
        <v>8245</v>
      </c>
      <c r="I3513">
        <v>1425758257</v>
      </c>
      <c r="J3513">
        <v>1423166257</v>
      </c>
      <c r="K3513" t="b">
        <v>0</v>
      </c>
      <c r="L3513">
        <v>24</v>
      </c>
      <c r="M3513" t="b">
        <v>1</v>
      </c>
      <c r="N3513" t="s">
        <v>8269</v>
      </c>
      <c r="O3513" s="9">
        <f t="shared" si="220"/>
        <v>42040.831678240742</v>
      </c>
      <c r="P3513" t="str">
        <f t="shared" si="221"/>
        <v>theater</v>
      </c>
      <c r="Q3513" t="str">
        <f t="shared" si="222"/>
        <v>plays</v>
      </c>
      <c r="R3513">
        <f t="shared" si="223"/>
        <v>2015</v>
      </c>
    </row>
    <row r="3514" spans="1:18" ht="43.2" x14ac:dyDescent="0.55000000000000004">
      <c r="A3514">
        <v>3550</v>
      </c>
      <c r="B3514" s="3" t="s">
        <v>3549</v>
      </c>
      <c r="C3514" s="3" t="s">
        <v>7660</v>
      </c>
      <c r="D3514" s="6">
        <v>2500</v>
      </c>
      <c r="E3514" s="8">
        <v>2620</v>
      </c>
      <c r="F3514" t="s">
        <v>8218</v>
      </c>
      <c r="G3514" t="s">
        <v>8224</v>
      </c>
      <c r="H3514" t="s">
        <v>8246</v>
      </c>
      <c r="I3514">
        <v>1462224398</v>
      </c>
      <c r="J3514">
        <v>1459632398</v>
      </c>
      <c r="K3514" t="b">
        <v>0</v>
      </c>
      <c r="L3514">
        <v>64</v>
      </c>
      <c r="M3514" t="b">
        <v>1</v>
      </c>
      <c r="N3514" t="s">
        <v>8269</v>
      </c>
      <c r="O3514" s="9">
        <f t="shared" si="220"/>
        <v>42462.893495370372</v>
      </c>
      <c r="P3514" t="str">
        <f t="shared" si="221"/>
        <v>theater</v>
      </c>
      <c r="Q3514" t="str">
        <f t="shared" si="222"/>
        <v>plays</v>
      </c>
      <c r="R3514">
        <f t="shared" si="223"/>
        <v>2016</v>
      </c>
    </row>
    <row r="3515" spans="1:18" ht="100.8" x14ac:dyDescent="0.55000000000000004">
      <c r="A3515">
        <v>3561</v>
      </c>
      <c r="B3515" s="3" t="s">
        <v>3560</v>
      </c>
      <c r="C3515" s="3" t="s">
        <v>7671</v>
      </c>
      <c r="D3515" s="6">
        <v>2500</v>
      </c>
      <c r="E3515" s="8">
        <v>2560</v>
      </c>
      <c r="F3515" t="s">
        <v>8218</v>
      </c>
      <c r="G3515" t="s">
        <v>8223</v>
      </c>
      <c r="H3515" t="s">
        <v>8245</v>
      </c>
      <c r="I3515">
        <v>1438799760</v>
      </c>
      <c r="J3515">
        <v>1437236378</v>
      </c>
      <c r="K3515" t="b">
        <v>0</v>
      </c>
      <c r="L3515">
        <v>54</v>
      </c>
      <c r="M3515" t="b">
        <v>1</v>
      </c>
      <c r="N3515" t="s">
        <v>8269</v>
      </c>
      <c r="O3515" s="9">
        <f t="shared" si="220"/>
        <v>42203.680300925931</v>
      </c>
      <c r="P3515" t="str">
        <f t="shared" si="221"/>
        <v>theater</v>
      </c>
      <c r="Q3515" t="str">
        <f t="shared" si="222"/>
        <v>plays</v>
      </c>
      <c r="R3515">
        <f t="shared" si="223"/>
        <v>2015</v>
      </c>
    </row>
    <row r="3516" spans="1:18" ht="28.8" x14ac:dyDescent="0.55000000000000004">
      <c r="A3516">
        <v>3597</v>
      </c>
      <c r="B3516" s="3" t="s">
        <v>3596</v>
      </c>
      <c r="C3516" s="3" t="s">
        <v>7707</v>
      </c>
      <c r="D3516" s="6">
        <v>2500</v>
      </c>
      <c r="E3516" s="8">
        <v>2565</v>
      </c>
      <c r="F3516" t="s">
        <v>8218</v>
      </c>
      <c r="G3516" t="s">
        <v>8223</v>
      </c>
      <c r="H3516" t="s">
        <v>8245</v>
      </c>
      <c r="I3516">
        <v>1456984740</v>
      </c>
      <c r="J3516">
        <v>1455717790</v>
      </c>
      <c r="K3516" t="b">
        <v>0</v>
      </c>
      <c r="L3516">
        <v>33</v>
      </c>
      <c r="M3516" t="b">
        <v>1</v>
      </c>
      <c r="N3516" t="s">
        <v>8269</v>
      </c>
      <c r="O3516" s="9">
        <f t="shared" si="220"/>
        <v>42417.585532407407</v>
      </c>
      <c r="P3516" t="str">
        <f t="shared" si="221"/>
        <v>theater</v>
      </c>
      <c r="Q3516" t="str">
        <f t="shared" si="222"/>
        <v>plays</v>
      </c>
      <c r="R3516">
        <f t="shared" si="223"/>
        <v>2016</v>
      </c>
    </row>
    <row r="3517" spans="1:18" ht="43.2" x14ac:dyDescent="0.55000000000000004">
      <c r="A3517">
        <v>3611</v>
      </c>
      <c r="B3517" s="3" t="s">
        <v>3610</v>
      </c>
      <c r="C3517" s="3" t="s">
        <v>7721</v>
      </c>
      <c r="D3517" s="6">
        <v>2500</v>
      </c>
      <c r="E3517" s="8">
        <v>3400</v>
      </c>
      <c r="F3517" t="s">
        <v>8218</v>
      </c>
      <c r="G3517" t="s">
        <v>8224</v>
      </c>
      <c r="H3517" t="s">
        <v>8246</v>
      </c>
      <c r="I3517">
        <v>1428483201</v>
      </c>
      <c r="J3517">
        <v>1425891201</v>
      </c>
      <c r="K3517" t="b">
        <v>0</v>
      </c>
      <c r="L3517">
        <v>51</v>
      </c>
      <c r="M3517" t="b">
        <v>1</v>
      </c>
      <c r="N3517" t="s">
        <v>8269</v>
      </c>
      <c r="O3517" s="9">
        <f t="shared" si="220"/>
        <v>42072.370381944449</v>
      </c>
      <c r="P3517" t="str">
        <f t="shared" si="221"/>
        <v>theater</v>
      </c>
      <c r="Q3517" t="str">
        <f t="shared" si="222"/>
        <v>plays</v>
      </c>
      <c r="R3517">
        <f t="shared" si="223"/>
        <v>2015</v>
      </c>
    </row>
    <row r="3518" spans="1:18" ht="43.2" x14ac:dyDescent="0.55000000000000004">
      <c r="A3518">
        <v>3614</v>
      </c>
      <c r="B3518" s="3" t="s">
        <v>3439</v>
      </c>
      <c r="C3518" s="3" t="s">
        <v>7724</v>
      </c>
      <c r="D3518" s="6">
        <v>2500</v>
      </c>
      <c r="E3518" s="8">
        <v>2520</v>
      </c>
      <c r="F3518" t="s">
        <v>8218</v>
      </c>
      <c r="G3518" t="s">
        <v>8223</v>
      </c>
      <c r="H3518" t="s">
        <v>8245</v>
      </c>
      <c r="I3518">
        <v>1434675616</v>
      </c>
      <c r="J3518">
        <v>1432083616</v>
      </c>
      <c r="K3518" t="b">
        <v>0</v>
      </c>
      <c r="L3518">
        <v>71</v>
      </c>
      <c r="M3518" t="b">
        <v>1</v>
      </c>
      <c r="N3518" t="s">
        <v>8269</v>
      </c>
      <c r="O3518" s="9">
        <f t="shared" si="220"/>
        <v>42144.041851851856</v>
      </c>
      <c r="P3518" t="str">
        <f t="shared" si="221"/>
        <v>theater</v>
      </c>
      <c r="Q3518" t="str">
        <f t="shared" si="222"/>
        <v>plays</v>
      </c>
      <c r="R3518">
        <f t="shared" si="223"/>
        <v>2015</v>
      </c>
    </row>
    <row r="3519" spans="1:18" ht="43.2" x14ac:dyDescent="0.55000000000000004">
      <c r="A3519">
        <v>3615</v>
      </c>
      <c r="B3519" s="3" t="s">
        <v>3613</v>
      </c>
      <c r="C3519" s="3" t="s">
        <v>7725</v>
      </c>
      <c r="D3519" s="6">
        <v>2500</v>
      </c>
      <c r="E3519" s="8">
        <v>2670</v>
      </c>
      <c r="F3519" t="s">
        <v>8218</v>
      </c>
      <c r="G3519" t="s">
        <v>8224</v>
      </c>
      <c r="H3519" t="s">
        <v>8246</v>
      </c>
      <c r="I3519">
        <v>1449756896</v>
      </c>
      <c r="J3519">
        <v>1447164896</v>
      </c>
      <c r="K3519" t="b">
        <v>0</v>
      </c>
      <c r="L3519">
        <v>72</v>
      </c>
      <c r="M3519" t="b">
        <v>1</v>
      </c>
      <c r="N3519" t="s">
        <v>8269</v>
      </c>
      <c r="O3519" s="9">
        <f t="shared" si="220"/>
        <v>42318.593703703707</v>
      </c>
      <c r="P3519" t="str">
        <f t="shared" si="221"/>
        <v>theater</v>
      </c>
      <c r="Q3519" t="str">
        <f t="shared" si="222"/>
        <v>plays</v>
      </c>
      <c r="R3519">
        <f t="shared" si="223"/>
        <v>2015</v>
      </c>
    </row>
    <row r="3520" spans="1:18" ht="43.2" x14ac:dyDescent="0.55000000000000004">
      <c r="A3520">
        <v>3616</v>
      </c>
      <c r="B3520" s="3" t="s">
        <v>3614</v>
      </c>
      <c r="C3520" s="3" t="s">
        <v>7726</v>
      </c>
      <c r="D3520" s="6">
        <v>2500</v>
      </c>
      <c r="E3520" s="8">
        <v>3120</v>
      </c>
      <c r="F3520" t="s">
        <v>8218</v>
      </c>
      <c r="G3520" t="s">
        <v>8224</v>
      </c>
      <c r="H3520" t="s">
        <v>8246</v>
      </c>
      <c r="I3520">
        <v>1426801664</v>
      </c>
      <c r="J3520">
        <v>1424213264</v>
      </c>
      <c r="K3520" t="b">
        <v>0</v>
      </c>
      <c r="L3520">
        <v>45</v>
      </c>
      <c r="M3520" t="b">
        <v>1</v>
      </c>
      <c r="N3520" t="s">
        <v>8269</v>
      </c>
      <c r="O3520" s="9">
        <f t="shared" si="220"/>
        <v>42052.949814814812</v>
      </c>
      <c r="P3520" t="str">
        <f t="shared" si="221"/>
        <v>theater</v>
      </c>
      <c r="Q3520" t="str">
        <f t="shared" si="222"/>
        <v>plays</v>
      </c>
      <c r="R3520">
        <f t="shared" si="223"/>
        <v>2015</v>
      </c>
    </row>
    <row r="3521" spans="1:18" ht="28.8" x14ac:dyDescent="0.55000000000000004">
      <c r="A3521">
        <v>3623</v>
      </c>
      <c r="B3521" s="3" t="s">
        <v>3621</v>
      </c>
      <c r="C3521" s="3" t="s">
        <v>7733</v>
      </c>
      <c r="D3521" s="6">
        <v>2500</v>
      </c>
      <c r="E3521" s="8">
        <v>3000</v>
      </c>
      <c r="F3521" t="s">
        <v>8218</v>
      </c>
      <c r="G3521" t="s">
        <v>8223</v>
      </c>
      <c r="H3521" t="s">
        <v>8245</v>
      </c>
      <c r="I3521">
        <v>1406358000</v>
      </c>
      <c r="J3521">
        <v>1404841270</v>
      </c>
      <c r="K3521" t="b">
        <v>0</v>
      </c>
      <c r="L3521">
        <v>34</v>
      </c>
      <c r="M3521" t="b">
        <v>1</v>
      </c>
      <c r="N3521" t="s">
        <v>8269</v>
      </c>
      <c r="O3521" s="9">
        <f t="shared" si="220"/>
        <v>41828.736921296295</v>
      </c>
      <c r="P3521" t="str">
        <f t="shared" si="221"/>
        <v>theater</v>
      </c>
      <c r="Q3521" t="str">
        <f t="shared" si="222"/>
        <v>plays</v>
      </c>
      <c r="R3521">
        <f t="shared" si="223"/>
        <v>2014</v>
      </c>
    </row>
    <row r="3522" spans="1:18" ht="43.2" x14ac:dyDescent="0.55000000000000004">
      <c r="A3522">
        <v>3699</v>
      </c>
      <c r="B3522" s="3" t="s">
        <v>3696</v>
      </c>
      <c r="C3522" s="3" t="s">
        <v>7809</v>
      </c>
      <c r="D3522" s="6">
        <v>2500</v>
      </c>
      <c r="E3522" s="8">
        <v>2520</v>
      </c>
      <c r="F3522" t="s">
        <v>8218</v>
      </c>
      <c r="G3522" t="s">
        <v>8223</v>
      </c>
      <c r="H3522" t="s">
        <v>8245</v>
      </c>
      <c r="I3522">
        <v>1413383216</v>
      </c>
      <c r="J3522">
        <v>1410791216</v>
      </c>
      <c r="K3522" t="b">
        <v>0</v>
      </c>
      <c r="L3522">
        <v>40</v>
      </c>
      <c r="M3522" t="b">
        <v>1</v>
      </c>
      <c r="N3522" t="s">
        <v>8269</v>
      </c>
      <c r="O3522" s="9">
        <f t="shared" si="220"/>
        <v>41897.602037037039</v>
      </c>
      <c r="P3522" t="str">
        <f t="shared" si="221"/>
        <v>theater</v>
      </c>
      <c r="Q3522" t="str">
        <f t="shared" si="222"/>
        <v>plays</v>
      </c>
      <c r="R3522">
        <f t="shared" si="223"/>
        <v>2014</v>
      </c>
    </row>
    <row r="3523" spans="1:18" ht="28.8" x14ac:dyDescent="0.55000000000000004">
      <c r="A3523">
        <v>3747</v>
      </c>
      <c r="B3523" s="3" t="s">
        <v>3744</v>
      </c>
      <c r="C3523" s="3" t="s">
        <v>7857</v>
      </c>
      <c r="D3523" s="6">
        <v>2500</v>
      </c>
      <c r="E3523" s="8">
        <v>25</v>
      </c>
      <c r="F3523" t="s">
        <v>8220</v>
      </c>
      <c r="G3523" t="s">
        <v>8224</v>
      </c>
      <c r="H3523" t="s">
        <v>8246</v>
      </c>
      <c r="I3523">
        <v>1436137140</v>
      </c>
      <c r="J3523">
        <v>1433833896</v>
      </c>
      <c r="K3523" t="b">
        <v>0</v>
      </c>
      <c r="L3523">
        <v>1</v>
      </c>
      <c r="M3523" t="b">
        <v>0</v>
      </c>
      <c r="N3523" t="s">
        <v>8269</v>
      </c>
      <c r="O3523" s="9">
        <f t="shared" si="220"/>
        <v>42164.299722222218</v>
      </c>
      <c r="P3523" t="str">
        <f t="shared" si="221"/>
        <v>theater</v>
      </c>
      <c r="Q3523" t="str">
        <f t="shared" si="222"/>
        <v>plays</v>
      </c>
      <c r="R3523">
        <f t="shared" si="223"/>
        <v>2015</v>
      </c>
    </row>
    <row r="3524" spans="1:18" ht="43.2" x14ac:dyDescent="0.55000000000000004">
      <c r="A3524">
        <v>3823</v>
      </c>
      <c r="B3524" s="3" t="s">
        <v>3820</v>
      </c>
      <c r="C3524" s="3" t="s">
        <v>7932</v>
      </c>
      <c r="D3524" s="6">
        <v>2500</v>
      </c>
      <c r="E3524" s="8">
        <v>2650</v>
      </c>
      <c r="F3524" t="s">
        <v>8218</v>
      </c>
      <c r="G3524" t="s">
        <v>8223</v>
      </c>
      <c r="H3524" t="s">
        <v>8245</v>
      </c>
      <c r="I3524">
        <v>1437364740</v>
      </c>
      <c r="J3524">
        <v>1434405044</v>
      </c>
      <c r="K3524" t="b">
        <v>0</v>
      </c>
      <c r="L3524">
        <v>41</v>
      </c>
      <c r="M3524" t="b">
        <v>1</v>
      </c>
      <c r="N3524" t="s">
        <v>8269</v>
      </c>
      <c r="O3524" s="9">
        <f t="shared" si="220"/>
        <v>42170.910231481481</v>
      </c>
      <c r="P3524" t="str">
        <f t="shared" si="221"/>
        <v>theater</v>
      </c>
      <c r="Q3524" t="str">
        <f t="shared" si="222"/>
        <v>plays</v>
      </c>
      <c r="R3524">
        <f t="shared" si="223"/>
        <v>2015</v>
      </c>
    </row>
    <row r="3525" spans="1:18" ht="43.2" x14ac:dyDescent="0.55000000000000004">
      <c r="A3525">
        <v>3851</v>
      </c>
      <c r="B3525" s="3" t="s">
        <v>3848</v>
      </c>
      <c r="C3525" s="3" t="s">
        <v>7960</v>
      </c>
      <c r="D3525" s="6">
        <v>2500</v>
      </c>
      <c r="E3525" s="8">
        <v>852</v>
      </c>
      <c r="F3525" t="s">
        <v>8220</v>
      </c>
      <c r="G3525" t="s">
        <v>8224</v>
      </c>
      <c r="H3525" t="s">
        <v>8246</v>
      </c>
      <c r="I3525">
        <v>1437129179</v>
      </c>
      <c r="J3525">
        <v>1434537179</v>
      </c>
      <c r="K3525" t="b">
        <v>1</v>
      </c>
      <c r="L3525">
        <v>24</v>
      </c>
      <c r="M3525" t="b">
        <v>0</v>
      </c>
      <c r="N3525" t="s">
        <v>8269</v>
      </c>
      <c r="O3525" s="9">
        <f t="shared" si="220"/>
        <v>42172.439571759256</v>
      </c>
      <c r="P3525" t="str">
        <f t="shared" si="221"/>
        <v>theater</v>
      </c>
      <c r="Q3525" t="str">
        <f t="shared" si="222"/>
        <v>plays</v>
      </c>
      <c r="R3525">
        <f t="shared" si="223"/>
        <v>2015</v>
      </c>
    </row>
    <row r="3526" spans="1:18" ht="43.2" x14ac:dyDescent="0.55000000000000004">
      <c r="A3526">
        <v>3859</v>
      </c>
      <c r="B3526" s="3" t="s">
        <v>3856</v>
      </c>
      <c r="C3526" s="3" t="s">
        <v>7968</v>
      </c>
      <c r="D3526" s="6">
        <v>2500</v>
      </c>
      <c r="E3526" s="8">
        <v>1</v>
      </c>
      <c r="F3526" t="s">
        <v>8220</v>
      </c>
      <c r="G3526" t="s">
        <v>8223</v>
      </c>
      <c r="H3526" t="s">
        <v>8245</v>
      </c>
      <c r="I3526">
        <v>1403730000</v>
      </c>
      <c r="J3526">
        <v>1401485207</v>
      </c>
      <c r="K3526" t="b">
        <v>0</v>
      </c>
      <c r="L3526">
        <v>1</v>
      </c>
      <c r="M3526" t="b">
        <v>0</v>
      </c>
      <c r="N3526" t="s">
        <v>8269</v>
      </c>
      <c r="O3526" s="9">
        <f t="shared" si="220"/>
        <v>41789.893599537041</v>
      </c>
      <c r="P3526" t="str">
        <f t="shared" si="221"/>
        <v>theater</v>
      </c>
      <c r="Q3526" t="str">
        <f t="shared" si="222"/>
        <v>plays</v>
      </c>
      <c r="R3526">
        <f t="shared" si="223"/>
        <v>2014</v>
      </c>
    </row>
    <row r="3527" spans="1:18" ht="43.2" x14ac:dyDescent="0.55000000000000004">
      <c r="A3527">
        <v>3897</v>
      </c>
      <c r="B3527" s="3" t="s">
        <v>3894</v>
      </c>
      <c r="C3527" s="3" t="s">
        <v>8005</v>
      </c>
      <c r="D3527" s="6">
        <v>2500</v>
      </c>
      <c r="E3527" s="8">
        <v>440</v>
      </c>
      <c r="F3527" t="s">
        <v>8220</v>
      </c>
      <c r="G3527" t="s">
        <v>8227</v>
      </c>
      <c r="H3527" t="s">
        <v>8249</v>
      </c>
      <c r="I3527">
        <v>1420750683</v>
      </c>
      <c r="J3527">
        <v>1418158683</v>
      </c>
      <c r="K3527" t="b">
        <v>0</v>
      </c>
      <c r="L3527">
        <v>10</v>
      </c>
      <c r="M3527" t="b">
        <v>0</v>
      </c>
      <c r="N3527" t="s">
        <v>8269</v>
      </c>
      <c r="O3527" s="9">
        <f t="shared" si="220"/>
        <v>41982.87364583333</v>
      </c>
      <c r="P3527" t="str">
        <f t="shared" si="221"/>
        <v>theater</v>
      </c>
      <c r="Q3527" t="str">
        <f t="shared" si="222"/>
        <v>plays</v>
      </c>
      <c r="R3527">
        <f t="shared" si="223"/>
        <v>2014</v>
      </c>
    </row>
    <row r="3528" spans="1:18" ht="57.6" x14ac:dyDescent="0.55000000000000004">
      <c r="A3528">
        <v>3898</v>
      </c>
      <c r="B3528" s="3" t="s">
        <v>3895</v>
      </c>
      <c r="C3528" s="3" t="s">
        <v>8006</v>
      </c>
      <c r="D3528" s="6">
        <v>2500</v>
      </c>
      <c r="E3528" s="8">
        <v>814</v>
      </c>
      <c r="F3528" t="s">
        <v>8220</v>
      </c>
      <c r="G3528" t="s">
        <v>8224</v>
      </c>
      <c r="H3528" t="s">
        <v>8246</v>
      </c>
      <c r="I3528">
        <v>1439827200</v>
      </c>
      <c r="J3528">
        <v>1436355270</v>
      </c>
      <c r="K3528" t="b">
        <v>0</v>
      </c>
      <c r="L3528">
        <v>16</v>
      </c>
      <c r="M3528" t="b">
        <v>0</v>
      </c>
      <c r="N3528" t="s">
        <v>8269</v>
      </c>
      <c r="O3528" s="9">
        <f t="shared" si="220"/>
        <v>42193.482291666667</v>
      </c>
      <c r="P3528" t="str">
        <f t="shared" si="221"/>
        <v>theater</v>
      </c>
      <c r="Q3528" t="str">
        <f t="shared" si="222"/>
        <v>plays</v>
      </c>
      <c r="R3528">
        <f t="shared" si="223"/>
        <v>2015</v>
      </c>
    </row>
    <row r="3529" spans="1:18" ht="28.8" x14ac:dyDescent="0.55000000000000004">
      <c r="A3529">
        <v>3900</v>
      </c>
      <c r="B3529" s="3" t="s">
        <v>3897</v>
      </c>
      <c r="C3529" s="3" t="s">
        <v>8008</v>
      </c>
      <c r="D3529" s="6">
        <v>2500</v>
      </c>
      <c r="E3529" s="8">
        <v>135</v>
      </c>
      <c r="F3529" t="s">
        <v>8220</v>
      </c>
      <c r="G3529" t="s">
        <v>8223</v>
      </c>
      <c r="H3529" t="s">
        <v>8245</v>
      </c>
      <c r="I3529">
        <v>1433988791</v>
      </c>
      <c r="J3529">
        <v>1431396791</v>
      </c>
      <c r="K3529" t="b">
        <v>0</v>
      </c>
      <c r="L3529">
        <v>5</v>
      </c>
      <c r="M3529" t="b">
        <v>0</v>
      </c>
      <c r="N3529" t="s">
        <v>8269</v>
      </c>
      <c r="O3529" s="9">
        <f t="shared" si="220"/>
        <v>42136.092488425929</v>
      </c>
      <c r="P3529" t="str">
        <f t="shared" si="221"/>
        <v>theater</v>
      </c>
      <c r="Q3529" t="str">
        <f t="shared" si="222"/>
        <v>plays</v>
      </c>
      <c r="R3529">
        <f t="shared" si="223"/>
        <v>2015</v>
      </c>
    </row>
    <row r="3530" spans="1:18" ht="43.2" x14ac:dyDescent="0.55000000000000004">
      <c r="A3530">
        <v>3914</v>
      </c>
      <c r="B3530" s="3" t="s">
        <v>3911</v>
      </c>
      <c r="C3530" s="3" t="s">
        <v>8022</v>
      </c>
      <c r="D3530" s="6">
        <v>2500</v>
      </c>
      <c r="E3530" s="8">
        <v>909</v>
      </c>
      <c r="F3530" t="s">
        <v>8220</v>
      </c>
      <c r="G3530" t="s">
        <v>8224</v>
      </c>
      <c r="H3530" t="s">
        <v>8246</v>
      </c>
      <c r="I3530">
        <v>1431298740</v>
      </c>
      <c r="J3530">
        <v>1429558756</v>
      </c>
      <c r="K3530" t="b">
        <v>0</v>
      </c>
      <c r="L3530">
        <v>27</v>
      </c>
      <c r="M3530" t="b">
        <v>0</v>
      </c>
      <c r="N3530" t="s">
        <v>8269</v>
      </c>
      <c r="O3530" s="9">
        <f t="shared" ref="O3530:O3593" si="224">(((J3530/60)/60)/24)+DATE(1970,1,1)</f>
        <v>42114.818935185183</v>
      </c>
      <c r="P3530" t="str">
        <f t="shared" ref="P3530:P3593" si="225">LEFT(N3530,SEARCH("/",N3530)-1)</f>
        <v>theater</v>
      </c>
      <c r="Q3530" t="str">
        <f t="shared" ref="Q3530:Q3593" si="226">RIGHT(N3530,LEN(N3530)-SEARCH("/",N3530))</f>
        <v>plays</v>
      </c>
      <c r="R3530">
        <f t="shared" ref="R3530:R3593" si="227">YEAR(O3530)</f>
        <v>2015</v>
      </c>
    </row>
    <row r="3531" spans="1:18" ht="43.2" x14ac:dyDescent="0.55000000000000004">
      <c r="A3531">
        <v>3920</v>
      </c>
      <c r="B3531" s="3" t="s">
        <v>3917</v>
      </c>
      <c r="C3531" s="3" t="s">
        <v>8028</v>
      </c>
      <c r="D3531" s="6">
        <v>2500</v>
      </c>
      <c r="E3531" s="8">
        <v>135</v>
      </c>
      <c r="F3531" t="s">
        <v>8220</v>
      </c>
      <c r="G3531" t="s">
        <v>8224</v>
      </c>
      <c r="H3531" t="s">
        <v>8246</v>
      </c>
      <c r="I3531">
        <v>1479032260</v>
      </c>
      <c r="J3531">
        <v>1476436660</v>
      </c>
      <c r="K3531" t="b">
        <v>0</v>
      </c>
      <c r="L3531">
        <v>3</v>
      </c>
      <c r="M3531" t="b">
        <v>0</v>
      </c>
      <c r="N3531" t="s">
        <v>8269</v>
      </c>
      <c r="O3531" s="9">
        <f t="shared" si="224"/>
        <v>42657.38726851852</v>
      </c>
      <c r="P3531" t="str">
        <f t="shared" si="225"/>
        <v>theater</v>
      </c>
      <c r="Q3531" t="str">
        <f t="shared" si="226"/>
        <v>plays</v>
      </c>
      <c r="R3531">
        <f t="shared" si="227"/>
        <v>2016</v>
      </c>
    </row>
    <row r="3532" spans="1:18" ht="43.2" x14ac:dyDescent="0.55000000000000004">
      <c r="A3532">
        <v>3927</v>
      </c>
      <c r="B3532" s="3" t="s">
        <v>3924</v>
      </c>
      <c r="C3532" s="3" t="s">
        <v>8035</v>
      </c>
      <c r="D3532" s="6">
        <v>2500</v>
      </c>
      <c r="E3532" s="8">
        <v>25</v>
      </c>
      <c r="F3532" t="s">
        <v>8220</v>
      </c>
      <c r="G3532" t="s">
        <v>8224</v>
      </c>
      <c r="H3532" t="s">
        <v>8246</v>
      </c>
      <c r="I3532">
        <v>1407565504</v>
      </c>
      <c r="J3532">
        <v>1404973504</v>
      </c>
      <c r="K3532" t="b">
        <v>0</v>
      </c>
      <c r="L3532">
        <v>2</v>
      </c>
      <c r="M3532" t="b">
        <v>0</v>
      </c>
      <c r="N3532" t="s">
        <v>8269</v>
      </c>
      <c r="O3532" s="9">
        <f t="shared" si="224"/>
        <v>41830.267407407409</v>
      </c>
      <c r="P3532" t="str">
        <f t="shared" si="225"/>
        <v>theater</v>
      </c>
      <c r="Q3532" t="str">
        <f t="shared" si="226"/>
        <v>plays</v>
      </c>
      <c r="R3532">
        <f t="shared" si="227"/>
        <v>2014</v>
      </c>
    </row>
    <row r="3533" spans="1:18" ht="43.2" x14ac:dyDescent="0.55000000000000004">
      <c r="A3533">
        <v>3980</v>
      </c>
      <c r="B3533" s="3" t="s">
        <v>3977</v>
      </c>
      <c r="C3533" s="3" t="s">
        <v>8087</v>
      </c>
      <c r="D3533" s="6">
        <v>2500</v>
      </c>
      <c r="E3533" s="8">
        <v>450</v>
      </c>
      <c r="F3533" t="s">
        <v>8220</v>
      </c>
      <c r="G3533" t="s">
        <v>8223</v>
      </c>
      <c r="H3533" t="s">
        <v>8245</v>
      </c>
      <c r="I3533">
        <v>1404570147</v>
      </c>
      <c r="J3533">
        <v>1401978147</v>
      </c>
      <c r="K3533" t="b">
        <v>0</v>
      </c>
      <c r="L3533">
        <v>7</v>
      </c>
      <c r="M3533" t="b">
        <v>0</v>
      </c>
      <c r="N3533" t="s">
        <v>8269</v>
      </c>
      <c r="O3533" s="9">
        <f t="shared" si="224"/>
        <v>41795.598923611113</v>
      </c>
      <c r="P3533" t="str">
        <f t="shared" si="225"/>
        <v>theater</v>
      </c>
      <c r="Q3533" t="str">
        <f t="shared" si="226"/>
        <v>plays</v>
      </c>
      <c r="R3533">
        <f t="shared" si="227"/>
        <v>2014</v>
      </c>
    </row>
    <row r="3534" spans="1:18" ht="43.2" x14ac:dyDescent="0.55000000000000004">
      <c r="A3534">
        <v>4030</v>
      </c>
      <c r="B3534" s="3" t="s">
        <v>4026</v>
      </c>
      <c r="C3534" s="3" t="s">
        <v>8135</v>
      </c>
      <c r="D3534" s="6">
        <v>2500</v>
      </c>
      <c r="E3534" s="8">
        <v>400</v>
      </c>
      <c r="F3534" t="s">
        <v>8220</v>
      </c>
      <c r="G3534" t="s">
        <v>8223</v>
      </c>
      <c r="H3534" t="s">
        <v>8245</v>
      </c>
      <c r="I3534">
        <v>1454525340</v>
      </c>
      <c r="J3534">
        <v>1452008599</v>
      </c>
      <c r="K3534" t="b">
        <v>0</v>
      </c>
      <c r="L3534">
        <v>6</v>
      </c>
      <c r="M3534" t="b">
        <v>0</v>
      </c>
      <c r="N3534" t="s">
        <v>8269</v>
      </c>
      <c r="O3534" s="9">
        <f t="shared" si="224"/>
        <v>42374.655081018514</v>
      </c>
      <c r="P3534" t="str">
        <f t="shared" si="225"/>
        <v>theater</v>
      </c>
      <c r="Q3534" t="str">
        <f t="shared" si="226"/>
        <v>plays</v>
      </c>
      <c r="R3534">
        <f t="shared" si="227"/>
        <v>2016</v>
      </c>
    </row>
    <row r="3535" spans="1:18" ht="43.2" x14ac:dyDescent="0.55000000000000004">
      <c r="A3535">
        <v>4038</v>
      </c>
      <c r="B3535" s="3" t="s">
        <v>4034</v>
      </c>
      <c r="C3535" s="3" t="s">
        <v>8142</v>
      </c>
      <c r="D3535" s="6">
        <v>2500</v>
      </c>
      <c r="E3535" s="8">
        <v>301</v>
      </c>
      <c r="F3535" t="s">
        <v>8220</v>
      </c>
      <c r="G3535" t="s">
        <v>8223</v>
      </c>
      <c r="H3535" t="s">
        <v>8245</v>
      </c>
      <c r="I3535">
        <v>1413573010</v>
      </c>
      <c r="J3535">
        <v>1408389010</v>
      </c>
      <c r="K3535" t="b">
        <v>0</v>
      </c>
      <c r="L3535">
        <v>4</v>
      </c>
      <c r="M3535" t="b">
        <v>0</v>
      </c>
      <c r="N3535" t="s">
        <v>8269</v>
      </c>
      <c r="O3535" s="9">
        <f t="shared" si="224"/>
        <v>41869.798726851855</v>
      </c>
      <c r="P3535" t="str">
        <f t="shared" si="225"/>
        <v>theater</v>
      </c>
      <c r="Q3535" t="str">
        <f t="shared" si="226"/>
        <v>plays</v>
      </c>
      <c r="R3535">
        <f t="shared" si="227"/>
        <v>2014</v>
      </c>
    </row>
    <row r="3536" spans="1:18" ht="43.2" x14ac:dyDescent="0.55000000000000004">
      <c r="A3536">
        <v>4093</v>
      </c>
      <c r="B3536" s="3" t="s">
        <v>4089</v>
      </c>
      <c r="C3536" s="3" t="s">
        <v>8196</v>
      </c>
      <c r="D3536" s="6">
        <v>2500</v>
      </c>
      <c r="E3536" s="8">
        <v>60</v>
      </c>
      <c r="F3536" t="s">
        <v>8220</v>
      </c>
      <c r="G3536" t="s">
        <v>8224</v>
      </c>
      <c r="H3536" t="s">
        <v>8246</v>
      </c>
      <c r="I3536">
        <v>1440272093</v>
      </c>
      <c r="J3536">
        <v>1435088093</v>
      </c>
      <c r="K3536" t="b">
        <v>0</v>
      </c>
      <c r="L3536">
        <v>4</v>
      </c>
      <c r="M3536" t="b">
        <v>0</v>
      </c>
      <c r="N3536" t="s">
        <v>8269</v>
      </c>
      <c r="O3536" s="9">
        <f t="shared" si="224"/>
        <v>42178.815891203703</v>
      </c>
      <c r="P3536" t="str">
        <f t="shared" si="225"/>
        <v>theater</v>
      </c>
      <c r="Q3536" t="str">
        <f t="shared" si="226"/>
        <v>plays</v>
      </c>
      <c r="R3536">
        <f t="shared" si="227"/>
        <v>2015</v>
      </c>
    </row>
    <row r="3537" spans="1:18" ht="43.2" x14ac:dyDescent="0.55000000000000004">
      <c r="A3537">
        <v>4112</v>
      </c>
      <c r="B3537" s="3" t="s">
        <v>4108</v>
      </c>
      <c r="C3537" s="3" t="s">
        <v>6961</v>
      </c>
      <c r="D3537" s="6">
        <v>2500</v>
      </c>
      <c r="E3537" s="8">
        <v>1</v>
      </c>
      <c r="F3537" t="s">
        <v>8220</v>
      </c>
      <c r="G3537" t="s">
        <v>8240</v>
      </c>
      <c r="H3537" t="s">
        <v>8248</v>
      </c>
      <c r="I3537">
        <v>1456617600</v>
      </c>
      <c r="J3537">
        <v>1454280186</v>
      </c>
      <c r="K3537" t="b">
        <v>0</v>
      </c>
      <c r="L3537">
        <v>1</v>
      </c>
      <c r="M3537" t="b">
        <v>0</v>
      </c>
      <c r="N3537" t="s">
        <v>8269</v>
      </c>
      <c r="O3537" s="9">
        <f t="shared" si="224"/>
        <v>42400.946597222224</v>
      </c>
      <c r="P3537" t="str">
        <f t="shared" si="225"/>
        <v>theater</v>
      </c>
      <c r="Q3537" t="str">
        <f t="shared" si="226"/>
        <v>plays</v>
      </c>
      <c r="R3537">
        <f t="shared" si="227"/>
        <v>2016</v>
      </c>
    </row>
    <row r="3538" spans="1:18" ht="43.2" x14ac:dyDescent="0.55000000000000004">
      <c r="A3538">
        <v>3865</v>
      </c>
      <c r="B3538" s="3" t="s">
        <v>3862</v>
      </c>
      <c r="C3538" s="3" t="s">
        <v>7974</v>
      </c>
      <c r="D3538" s="6">
        <v>2413</v>
      </c>
      <c r="E3538" s="8">
        <v>650</v>
      </c>
      <c r="F3538" t="s">
        <v>8220</v>
      </c>
      <c r="G3538" t="s">
        <v>8228</v>
      </c>
      <c r="H3538" t="s">
        <v>8250</v>
      </c>
      <c r="I3538">
        <v>1409376600</v>
      </c>
      <c r="J3538">
        <v>1405957098</v>
      </c>
      <c r="K3538" t="b">
        <v>0</v>
      </c>
      <c r="L3538">
        <v>14</v>
      </c>
      <c r="M3538" t="b">
        <v>0</v>
      </c>
      <c r="N3538" t="s">
        <v>8269</v>
      </c>
      <c r="O3538" s="9">
        <f t="shared" si="224"/>
        <v>41841.651597222226</v>
      </c>
      <c r="P3538" t="str">
        <f t="shared" si="225"/>
        <v>theater</v>
      </c>
      <c r="Q3538" t="str">
        <f t="shared" si="226"/>
        <v>plays</v>
      </c>
      <c r="R3538">
        <f t="shared" si="227"/>
        <v>2014</v>
      </c>
    </row>
    <row r="3539" spans="1:18" ht="43.2" x14ac:dyDescent="0.55000000000000004">
      <c r="A3539">
        <v>3555</v>
      </c>
      <c r="B3539" s="3" t="s">
        <v>3554</v>
      </c>
      <c r="C3539" s="3" t="s">
        <v>7665</v>
      </c>
      <c r="D3539" s="6">
        <v>2400</v>
      </c>
      <c r="E3539" s="8">
        <v>2400</v>
      </c>
      <c r="F3539" t="s">
        <v>8218</v>
      </c>
      <c r="G3539" t="s">
        <v>8236</v>
      </c>
      <c r="H3539" t="s">
        <v>8248</v>
      </c>
      <c r="I3539">
        <v>1479382594</v>
      </c>
      <c r="J3539">
        <v>1476786994</v>
      </c>
      <c r="K3539" t="b">
        <v>0</v>
      </c>
      <c r="L3539">
        <v>14</v>
      </c>
      <c r="M3539" t="b">
        <v>1</v>
      </c>
      <c r="N3539" t="s">
        <v>8269</v>
      </c>
      <c r="O3539" s="9">
        <f t="shared" si="224"/>
        <v>42661.442060185189</v>
      </c>
      <c r="P3539" t="str">
        <f t="shared" si="225"/>
        <v>theater</v>
      </c>
      <c r="Q3539" t="str">
        <f t="shared" si="226"/>
        <v>plays</v>
      </c>
      <c r="R3539">
        <f t="shared" si="227"/>
        <v>2016</v>
      </c>
    </row>
    <row r="3540" spans="1:18" ht="28.8" x14ac:dyDescent="0.55000000000000004">
      <c r="A3540">
        <v>3252</v>
      </c>
      <c r="B3540" s="3" t="s">
        <v>3252</v>
      </c>
      <c r="C3540" s="3" t="s">
        <v>7362</v>
      </c>
      <c r="D3540" s="6">
        <v>2250</v>
      </c>
      <c r="E3540" s="8">
        <v>2876</v>
      </c>
      <c r="F3540" t="s">
        <v>8218</v>
      </c>
      <c r="G3540" t="s">
        <v>8224</v>
      </c>
      <c r="H3540" t="s">
        <v>8246</v>
      </c>
      <c r="I3540">
        <v>1473247240</v>
      </c>
      <c r="J3540">
        <v>1470655240</v>
      </c>
      <c r="K3540" t="b">
        <v>1</v>
      </c>
      <c r="L3540">
        <v>50</v>
      </c>
      <c r="M3540" t="b">
        <v>1</v>
      </c>
      <c r="N3540" t="s">
        <v>8269</v>
      </c>
      <c r="O3540" s="9">
        <f t="shared" si="224"/>
        <v>42590.472685185188</v>
      </c>
      <c r="P3540" t="str">
        <f t="shared" si="225"/>
        <v>theater</v>
      </c>
      <c r="Q3540" t="str">
        <f t="shared" si="226"/>
        <v>plays</v>
      </c>
      <c r="R3540">
        <f t="shared" si="227"/>
        <v>2016</v>
      </c>
    </row>
    <row r="3541" spans="1:18" ht="43.2" x14ac:dyDescent="0.55000000000000004">
      <c r="A3541">
        <v>4081</v>
      </c>
      <c r="B3541" s="3" t="s">
        <v>4077</v>
      </c>
      <c r="C3541" s="3" t="s">
        <v>8184</v>
      </c>
      <c r="D3541" s="6">
        <v>2224</v>
      </c>
      <c r="E3541" s="8">
        <v>350</v>
      </c>
      <c r="F3541" t="s">
        <v>8220</v>
      </c>
      <c r="G3541" t="s">
        <v>8223</v>
      </c>
      <c r="H3541" t="s">
        <v>8245</v>
      </c>
      <c r="I3541">
        <v>1425819425</v>
      </c>
      <c r="J3541">
        <v>1423231025</v>
      </c>
      <c r="K3541" t="b">
        <v>0</v>
      </c>
      <c r="L3541">
        <v>12</v>
      </c>
      <c r="M3541" t="b">
        <v>0</v>
      </c>
      <c r="N3541" t="s">
        <v>8269</v>
      </c>
      <c r="O3541" s="9">
        <f t="shared" si="224"/>
        <v>42041.581307870365</v>
      </c>
      <c r="P3541" t="str">
        <f t="shared" si="225"/>
        <v>theater</v>
      </c>
      <c r="Q3541" t="str">
        <f t="shared" si="226"/>
        <v>plays</v>
      </c>
      <c r="R3541">
        <f t="shared" si="227"/>
        <v>2015</v>
      </c>
    </row>
    <row r="3542" spans="1:18" ht="43.2" x14ac:dyDescent="0.55000000000000004">
      <c r="A3542">
        <v>3152</v>
      </c>
      <c r="B3542" s="3" t="s">
        <v>3152</v>
      </c>
      <c r="C3542" s="3" t="s">
        <v>7262</v>
      </c>
      <c r="D3542" s="6">
        <v>2200</v>
      </c>
      <c r="E3542" s="8">
        <v>2331</v>
      </c>
      <c r="F3542" t="s">
        <v>8218</v>
      </c>
      <c r="G3542" t="s">
        <v>8224</v>
      </c>
      <c r="H3542" t="s">
        <v>8246</v>
      </c>
      <c r="I3542">
        <v>1383425367</v>
      </c>
      <c r="J3542">
        <v>1380833367</v>
      </c>
      <c r="K3542" t="b">
        <v>1</v>
      </c>
      <c r="L3542">
        <v>67</v>
      </c>
      <c r="M3542" t="b">
        <v>1</v>
      </c>
      <c r="N3542" t="s">
        <v>8269</v>
      </c>
      <c r="O3542" s="9">
        <f t="shared" si="224"/>
        <v>41550.867673611108</v>
      </c>
      <c r="P3542" t="str">
        <f t="shared" si="225"/>
        <v>theater</v>
      </c>
      <c r="Q3542" t="str">
        <f t="shared" si="226"/>
        <v>plays</v>
      </c>
      <c r="R3542">
        <f t="shared" si="227"/>
        <v>2013</v>
      </c>
    </row>
    <row r="3543" spans="1:18" ht="43.2" x14ac:dyDescent="0.55000000000000004">
      <c r="A3543">
        <v>3556</v>
      </c>
      <c r="B3543" s="3" t="s">
        <v>3555</v>
      </c>
      <c r="C3543" s="3" t="s">
        <v>7666</v>
      </c>
      <c r="D3543" s="6">
        <v>2200</v>
      </c>
      <c r="E3543" s="8">
        <v>2210</v>
      </c>
      <c r="F3543" t="s">
        <v>8218</v>
      </c>
      <c r="G3543" t="s">
        <v>8224</v>
      </c>
      <c r="H3543" t="s">
        <v>8246</v>
      </c>
      <c r="I3543">
        <v>1408289724</v>
      </c>
      <c r="J3543">
        <v>1403105724</v>
      </c>
      <c r="K3543" t="b">
        <v>0</v>
      </c>
      <c r="L3543">
        <v>20</v>
      </c>
      <c r="M3543" t="b">
        <v>1</v>
      </c>
      <c r="N3543" t="s">
        <v>8269</v>
      </c>
      <c r="O3543" s="9">
        <f t="shared" si="224"/>
        <v>41808.649583333332</v>
      </c>
      <c r="P3543" t="str">
        <f t="shared" si="225"/>
        <v>theater</v>
      </c>
      <c r="Q3543" t="str">
        <f t="shared" si="226"/>
        <v>plays</v>
      </c>
      <c r="R3543">
        <f t="shared" si="227"/>
        <v>2014</v>
      </c>
    </row>
    <row r="3544" spans="1:18" ht="28.8" x14ac:dyDescent="0.55000000000000004">
      <c r="A3544">
        <v>3743</v>
      </c>
      <c r="B3544" s="3" t="s">
        <v>3740</v>
      </c>
      <c r="C3544" s="3" t="s">
        <v>7853</v>
      </c>
      <c r="D3544" s="6">
        <v>2200</v>
      </c>
      <c r="E3544" s="8">
        <v>0</v>
      </c>
      <c r="F3544" t="s">
        <v>8220</v>
      </c>
      <c r="G3544" t="s">
        <v>8223</v>
      </c>
      <c r="H3544" t="s">
        <v>8245</v>
      </c>
      <c r="I3544">
        <v>1404406964</v>
      </c>
      <c r="J3544">
        <v>1401814964</v>
      </c>
      <c r="K3544" t="b">
        <v>0</v>
      </c>
      <c r="L3544">
        <v>0</v>
      </c>
      <c r="M3544" t="b">
        <v>0</v>
      </c>
      <c r="N3544" t="s">
        <v>8269</v>
      </c>
      <c r="O3544" s="9">
        <f t="shared" si="224"/>
        <v>41793.710231481484</v>
      </c>
      <c r="P3544" t="str">
        <f t="shared" si="225"/>
        <v>theater</v>
      </c>
      <c r="Q3544" t="str">
        <f t="shared" si="226"/>
        <v>plays</v>
      </c>
      <c r="R3544">
        <f t="shared" si="227"/>
        <v>2014</v>
      </c>
    </row>
    <row r="3545" spans="1:18" ht="43.2" x14ac:dyDescent="0.55000000000000004">
      <c r="A3545">
        <v>3448</v>
      </c>
      <c r="B3545" s="3" t="s">
        <v>3447</v>
      </c>
      <c r="C3545" s="3" t="s">
        <v>7558</v>
      </c>
      <c r="D3545" s="6">
        <v>2100</v>
      </c>
      <c r="E3545" s="8">
        <v>2305</v>
      </c>
      <c r="F3545" t="s">
        <v>8218</v>
      </c>
      <c r="G3545" t="s">
        <v>8223</v>
      </c>
      <c r="H3545" t="s">
        <v>8245</v>
      </c>
      <c r="I3545">
        <v>1418784689</v>
      </c>
      <c r="J3545">
        <v>1416192689</v>
      </c>
      <c r="K3545" t="b">
        <v>0</v>
      </c>
      <c r="L3545">
        <v>45</v>
      </c>
      <c r="M3545" t="b">
        <v>1</v>
      </c>
      <c r="N3545" t="s">
        <v>8269</v>
      </c>
      <c r="O3545" s="9">
        <f t="shared" si="224"/>
        <v>41960.119085648148</v>
      </c>
      <c r="P3545" t="str">
        <f t="shared" si="225"/>
        <v>theater</v>
      </c>
      <c r="Q3545" t="str">
        <f t="shared" si="226"/>
        <v>plays</v>
      </c>
      <c r="R3545">
        <f t="shared" si="227"/>
        <v>2014</v>
      </c>
    </row>
    <row r="3546" spans="1:18" ht="43.2" x14ac:dyDescent="0.55000000000000004">
      <c r="A3546">
        <v>3548</v>
      </c>
      <c r="B3546" s="3" t="s">
        <v>3547</v>
      </c>
      <c r="C3546" s="3" t="s">
        <v>7658</v>
      </c>
      <c r="D3546" s="6">
        <v>2100</v>
      </c>
      <c r="E3546" s="8">
        <v>2140</v>
      </c>
      <c r="F3546" t="s">
        <v>8218</v>
      </c>
      <c r="G3546" t="s">
        <v>8223</v>
      </c>
      <c r="H3546" t="s">
        <v>8245</v>
      </c>
      <c r="I3546">
        <v>1457139600</v>
      </c>
      <c r="J3546">
        <v>1455230214</v>
      </c>
      <c r="K3546" t="b">
        <v>0</v>
      </c>
      <c r="L3546">
        <v>13</v>
      </c>
      <c r="M3546" t="b">
        <v>1</v>
      </c>
      <c r="N3546" t="s">
        <v>8269</v>
      </c>
      <c r="O3546" s="9">
        <f t="shared" si="224"/>
        <v>42411.942291666666</v>
      </c>
      <c r="P3546" t="str">
        <f t="shared" si="225"/>
        <v>theater</v>
      </c>
      <c r="Q3546" t="str">
        <f t="shared" si="226"/>
        <v>plays</v>
      </c>
      <c r="R3546">
        <f t="shared" si="227"/>
        <v>2016</v>
      </c>
    </row>
    <row r="3547" spans="1:18" ht="43.2" x14ac:dyDescent="0.55000000000000004">
      <c r="A3547">
        <v>3813</v>
      </c>
      <c r="B3547" s="3" t="s">
        <v>3810</v>
      </c>
      <c r="C3547" s="3" t="s">
        <v>7923</v>
      </c>
      <c r="D3547" s="6">
        <v>2100</v>
      </c>
      <c r="E3547" s="8">
        <v>2119.9899999999998</v>
      </c>
      <c r="F3547" t="s">
        <v>8218</v>
      </c>
      <c r="G3547" t="s">
        <v>8223</v>
      </c>
      <c r="H3547" t="s">
        <v>8245</v>
      </c>
      <c r="I3547">
        <v>1465940580</v>
      </c>
      <c r="J3547">
        <v>1462603021</v>
      </c>
      <c r="K3547" t="b">
        <v>0</v>
      </c>
      <c r="L3547">
        <v>27</v>
      </c>
      <c r="M3547" t="b">
        <v>1</v>
      </c>
      <c r="N3547" t="s">
        <v>8269</v>
      </c>
      <c r="O3547" s="9">
        <f t="shared" si="224"/>
        <v>42497.275706018518</v>
      </c>
      <c r="P3547" t="str">
        <f t="shared" si="225"/>
        <v>theater</v>
      </c>
      <c r="Q3547" t="str">
        <f t="shared" si="226"/>
        <v>plays</v>
      </c>
      <c r="R3547">
        <f t="shared" si="227"/>
        <v>2016</v>
      </c>
    </row>
    <row r="3548" spans="1:18" ht="43.2" x14ac:dyDescent="0.55000000000000004">
      <c r="A3548">
        <v>533</v>
      </c>
      <c r="B3548" s="3" t="s">
        <v>534</v>
      </c>
      <c r="C3548" s="3" t="s">
        <v>4643</v>
      </c>
      <c r="D3548" s="6">
        <v>2000</v>
      </c>
      <c r="E3548" s="8">
        <v>2004</v>
      </c>
      <c r="F3548" t="s">
        <v>8218</v>
      </c>
      <c r="G3548" t="s">
        <v>8224</v>
      </c>
      <c r="H3548" t="s">
        <v>8246</v>
      </c>
      <c r="I3548">
        <v>1463394365</v>
      </c>
      <c r="J3548">
        <v>1461320765</v>
      </c>
      <c r="K3548" t="b">
        <v>0</v>
      </c>
      <c r="L3548">
        <v>17</v>
      </c>
      <c r="M3548" t="b">
        <v>1</v>
      </c>
      <c r="N3548" t="s">
        <v>8269</v>
      </c>
      <c r="O3548" s="9">
        <f t="shared" si="224"/>
        <v>42482.43478009259</v>
      </c>
      <c r="P3548" t="str">
        <f t="shared" si="225"/>
        <v>theater</v>
      </c>
      <c r="Q3548" t="str">
        <f t="shared" si="226"/>
        <v>plays</v>
      </c>
      <c r="R3548">
        <f t="shared" si="227"/>
        <v>2016</v>
      </c>
    </row>
    <row r="3549" spans="1:18" ht="28.8" x14ac:dyDescent="0.55000000000000004">
      <c r="A3549">
        <v>535</v>
      </c>
      <c r="B3549" s="3" t="s">
        <v>536</v>
      </c>
      <c r="C3549" s="3" t="s">
        <v>4645</v>
      </c>
      <c r="D3549" s="6">
        <v>2000</v>
      </c>
      <c r="E3549" s="8">
        <v>2050</v>
      </c>
      <c r="F3549" t="s">
        <v>8218</v>
      </c>
      <c r="G3549" t="s">
        <v>8224</v>
      </c>
      <c r="H3549" t="s">
        <v>8246</v>
      </c>
      <c r="I3549">
        <v>1483707905</v>
      </c>
      <c r="J3549">
        <v>1481115905</v>
      </c>
      <c r="K3549" t="b">
        <v>0</v>
      </c>
      <c r="L3549">
        <v>59</v>
      </c>
      <c r="M3549" t="b">
        <v>1</v>
      </c>
      <c r="N3549" t="s">
        <v>8269</v>
      </c>
      <c r="O3549" s="9">
        <f t="shared" si="224"/>
        <v>42711.545196759253</v>
      </c>
      <c r="P3549" t="str">
        <f t="shared" si="225"/>
        <v>theater</v>
      </c>
      <c r="Q3549" t="str">
        <f t="shared" si="226"/>
        <v>plays</v>
      </c>
      <c r="R3549">
        <f t="shared" si="227"/>
        <v>2016</v>
      </c>
    </row>
    <row r="3550" spans="1:18" ht="43.2" x14ac:dyDescent="0.55000000000000004">
      <c r="A3550">
        <v>537</v>
      </c>
      <c r="B3550" s="3" t="s">
        <v>538</v>
      </c>
      <c r="C3550" s="3" t="s">
        <v>4647</v>
      </c>
      <c r="D3550" s="6">
        <v>2000</v>
      </c>
      <c r="E3550" s="8">
        <v>2410</v>
      </c>
      <c r="F3550" t="s">
        <v>8218</v>
      </c>
      <c r="G3550" t="s">
        <v>8223</v>
      </c>
      <c r="H3550" t="s">
        <v>8245</v>
      </c>
      <c r="I3550">
        <v>1446665191</v>
      </c>
      <c r="J3550">
        <v>1444069591</v>
      </c>
      <c r="K3550" t="b">
        <v>0</v>
      </c>
      <c r="L3550">
        <v>59</v>
      </c>
      <c r="M3550" t="b">
        <v>1</v>
      </c>
      <c r="N3550" t="s">
        <v>8269</v>
      </c>
      <c r="O3550" s="9">
        <f t="shared" si="224"/>
        <v>42282.768414351856</v>
      </c>
      <c r="P3550" t="str">
        <f t="shared" si="225"/>
        <v>theater</v>
      </c>
      <c r="Q3550" t="str">
        <f t="shared" si="226"/>
        <v>plays</v>
      </c>
      <c r="R3550">
        <f t="shared" si="227"/>
        <v>2015</v>
      </c>
    </row>
    <row r="3551" spans="1:18" ht="43.2" x14ac:dyDescent="0.55000000000000004">
      <c r="A3551">
        <v>1284</v>
      </c>
      <c r="B3551" s="3" t="s">
        <v>1285</v>
      </c>
      <c r="C3551" s="3" t="s">
        <v>5394</v>
      </c>
      <c r="D3551" s="6">
        <v>2000</v>
      </c>
      <c r="E3551" s="8">
        <v>2020</v>
      </c>
      <c r="F3551" t="s">
        <v>8218</v>
      </c>
      <c r="G3551" t="s">
        <v>8223</v>
      </c>
      <c r="H3551" t="s">
        <v>8245</v>
      </c>
      <c r="I3551">
        <v>1483203540</v>
      </c>
      <c r="J3551">
        <v>1481175482</v>
      </c>
      <c r="K3551" t="b">
        <v>0</v>
      </c>
      <c r="L3551">
        <v>31</v>
      </c>
      <c r="M3551" t="b">
        <v>1</v>
      </c>
      <c r="N3551" t="s">
        <v>8269</v>
      </c>
      <c r="O3551" s="9">
        <f t="shared" si="224"/>
        <v>42712.23474537037</v>
      </c>
      <c r="P3551" t="str">
        <f t="shared" si="225"/>
        <v>theater</v>
      </c>
      <c r="Q3551" t="str">
        <f t="shared" si="226"/>
        <v>plays</v>
      </c>
      <c r="R3551">
        <f t="shared" si="227"/>
        <v>2016</v>
      </c>
    </row>
    <row r="3552" spans="1:18" ht="43.2" x14ac:dyDescent="0.55000000000000004">
      <c r="A3552">
        <v>1285</v>
      </c>
      <c r="B3552" s="3" t="s">
        <v>1286</v>
      </c>
      <c r="C3552" s="3" t="s">
        <v>5395</v>
      </c>
      <c r="D3552" s="6">
        <v>2000</v>
      </c>
      <c r="E3552" s="8">
        <v>2033</v>
      </c>
      <c r="F3552" t="s">
        <v>8218</v>
      </c>
      <c r="G3552" t="s">
        <v>8224</v>
      </c>
      <c r="H3552" t="s">
        <v>8246</v>
      </c>
      <c r="I3552">
        <v>1434808775</v>
      </c>
      <c r="J3552">
        <v>1433512775</v>
      </c>
      <c r="K3552" t="b">
        <v>0</v>
      </c>
      <c r="L3552">
        <v>63</v>
      </c>
      <c r="M3552" t="b">
        <v>1</v>
      </c>
      <c r="N3552" t="s">
        <v>8269</v>
      </c>
      <c r="O3552" s="9">
        <f t="shared" si="224"/>
        <v>42160.583043981482</v>
      </c>
      <c r="P3552" t="str">
        <f t="shared" si="225"/>
        <v>theater</v>
      </c>
      <c r="Q3552" t="str">
        <f t="shared" si="226"/>
        <v>plays</v>
      </c>
      <c r="R3552">
        <f t="shared" si="227"/>
        <v>2015</v>
      </c>
    </row>
    <row r="3553" spans="1:18" ht="43.2" x14ac:dyDescent="0.55000000000000004">
      <c r="A3553">
        <v>1298</v>
      </c>
      <c r="B3553" s="3" t="s">
        <v>1299</v>
      </c>
      <c r="C3553" s="3" t="s">
        <v>5408</v>
      </c>
      <c r="D3553" s="6">
        <v>2000</v>
      </c>
      <c r="E3553" s="8">
        <v>2093</v>
      </c>
      <c r="F3553" t="s">
        <v>8218</v>
      </c>
      <c r="G3553" t="s">
        <v>8224</v>
      </c>
      <c r="H3553" t="s">
        <v>8246</v>
      </c>
      <c r="I3553">
        <v>1461860432</v>
      </c>
      <c r="J3553">
        <v>1459268432</v>
      </c>
      <c r="K3553" t="b">
        <v>0</v>
      </c>
      <c r="L3553">
        <v>33</v>
      </c>
      <c r="M3553" t="b">
        <v>1</v>
      </c>
      <c r="N3553" t="s">
        <v>8269</v>
      </c>
      <c r="O3553" s="9">
        <f t="shared" si="224"/>
        <v>42458.680925925932</v>
      </c>
      <c r="P3553" t="str">
        <f t="shared" si="225"/>
        <v>theater</v>
      </c>
      <c r="Q3553" t="str">
        <f t="shared" si="226"/>
        <v>plays</v>
      </c>
      <c r="R3553">
        <f t="shared" si="227"/>
        <v>2016</v>
      </c>
    </row>
    <row r="3554" spans="1:18" ht="43.2" x14ac:dyDescent="0.55000000000000004">
      <c r="A3554">
        <v>1301</v>
      </c>
      <c r="B3554" s="3" t="s">
        <v>1302</v>
      </c>
      <c r="C3554" s="3" t="s">
        <v>5411</v>
      </c>
      <c r="D3554" s="6">
        <v>2000</v>
      </c>
      <c r="E3554" s="8">
        <v>2055</v>
      </c>
      <c r="F3554" t="s">
        <v>8218</v>
      </c>
      <c r="G3554" t="s">
        <v>8223</v>
      </c>
      <c r="H3554" t="s">
        <v>8245</v>
      </c>
      <c r="I3554">
        <v>1437447600</v>
      </c>
      <c r="J3554">
        <v>1436551178</v>
      </c>
      <c r="K3554" t="b">
        <v>0</v>
      </c>
      <c r="L3554">
        <v>29</v>
      </c>
      <c r="M3554" t="b">
        <v>1</v>
      </c>
      <c r="N3554" t="s">
        <v>8269</v>
      </c>
      <c r="O3554" s="9">
        <f t="shared" si="224"/>
        <v>42195.749745370369</v>
      </c>
      <c r="P3554" t="str">
        <f t="shared" si="225"/>
        <v>theater</v>
      </c>
      <c r="Q3554" t="str">
        <f t="shared" si="226"/>
        <v>plays</v>
      </c>
      <c r="R3554">
        <f t="shared" si="227"/>
        <v>2015</v>
      </c>
    </row>
    <row r="3555" spans="1:18" ht="43.2" x14ac:dyDescent="0.55000000000000004">
      <c r="A3555">
        <v>2788</v>
      </c>
      <c r="B3555" s="3" t="s">
        <v>2788</v>
      </c>
      <c r="C3555" s="3" t="s">
        <v>6898</v>
      </c>
      <c r="D3555" s="6">
        <v>2000</v>
      </c>
      <c r="E3555" s="8">
        <v>2050</v>
      </c>
      <c r="F3555" t="s">
        <v>8218</v>
      </c>
      <c r="G3555" t="s">
        <v>8223</v>
      </c>
      <c r="H3555" t="s">
        <v>8245</v>
      </c>
      <c r="I3555">
        <v>1469811043</v>
      </c>
      <c r="J3555">
        <v>1467219043</v>
      </c>
      <c r="K3555" t="b">
        <v>0</v>
      </c>
      <c r="L3555">
        <v>20</v>
      </c>
      <c r="M3555" t="b">
        <v>1</v>
      </c>
      <c r="N3555" t="s">
        <v>8269</v>
      </c>
      <c r="O3555" s="9">
        <f t="shared" si="224"/>
        <v>42550.701886574068</v>
      </c>
      <c r="P3555" t="str">
        <f t="shared" si="225"/>
        <v>theater</v>
      </c>
      <c r="Q3555" t="str">
        <f t="shared" si="226"/>
        <v>plays</v>
      </c>
      <c r="R3555">
        <f t="shared" si="227"/>
        <v>2016</v>
      </c>
    </row>
    <row r="3556" spans="1:18" ht="43.2" x14ac:dyDescent="0.55000000000000004">
      <c r="A3556">
        <v>2791</v>
      </c>
      <c r="B3556" s="3" t="s">
        <v>2791</v>
      </c>
      <c r="C3556" s="3" t="s">
        <v>6901</v>
      </c>
      <c r="D3556" s="6">
        <v>2000</v>
      </c>
      <c r="E3556" s="8">
        <v>2050</v>
      </c>
      <c r="F3556" t="s">
        <v>8218</v>
      </c>
      <c r="G3556" t="s">
        <v>8223</v>
      </c>
      <c r="H3556" t="s">
        <v>8245</v>
      </c>
      <c r="I3556">
        <v>1473393600</v>
      </c>
      <c r="J3556">
        <v>1470778559</v>
      </c>
      <c r="K3556" t="b">
        <v>0</v>
      </c>
      <c r="L3556">
        <v>28</v>
      </c>
      <c r="M3556" t="b">
        <v>1</v>
      </c>
      <c r="N3556" t="s">
        <v>8269</v>
      </c>
      <c r="O3556" s="9">
        <f t="shared" si="224"/>
        <v>42591.899988425925</v>
      </c>
      <c r="P3556" t="str">
        <f t="shared" si="225"/>
        <v>theater</v>
      </c>
      <c r="Q3556" t="str">
        <f t="shared" si="226"/>
        <v>plays</v>
      </c>
      <c r="R3556">
        <f t="shared" si="227"/>
        <v>2016</v>
      </c>
    </row>
    <row r="3557" spans="1:18" ht="43.2" x14ac:dyDescent="0.55000000000000004">
      <c r="A3557">
        <v>2792</v>
      </c>
      <c r="B3557" s="3" t="s">
        <v>2792</v>
      </c>
      <c r="C3557" s="3" t="s">
        <v>6902</v>
      </c>
      <c r="D3557" s="6">
        <v>2000</v>
      </c>
      <c r="E3557" s="8">
        <v>2152</v>
      </c>
      <c r="F3557" t="s">
        <v>8218</v>
      </c>
      <c r="G3557" t="s">
        <v>8223</v>
      </c>
      <c r="H3557" t="s">
        <v>8245</v>
      </c>
      <c r="I3557">
        <v>1439357559</v>
      </c>
      <c r="J3557">
        <v>1435469559</v>
      </c>
      <c r="K3557" t="b">
        <v>0</v>
      </c>
      <c r="L3557">
        <v>24</v>
      </c>
      <c r="M3557" t="b">
        <v>1</v>
      </c>
      <c r="N3557" t="s">
        <v>8269</v>
      </c>
      <c r="O3557" s="9">
        <f t="shared" si="224"/>
        <v>42183.231006944443</v>
      </c>
      <c r="P3557" t="str">
        <f t="shared" si="225"/>
        <v>theater</v>
      </c>
      <c r="Q3557" t="str">
        <f t="shared" si="226"/>
        <v>plays</v>
      </c>
      <c r="R3557">
        <f t="shared" si="227"/>
        <v>2015</v>
      </c>
    </row>
    <row r="3558" spans="1:18" ht="43.2" x14ac:dyDescent="0.55000000000000004">
      <c r="A3558">
        <v>2826</v>
      </c>
      <c r="B3558" s="3" t="s">
        <v>2826</v>
      </c>
      <c r="C3558" s="3" t="s">
        <v>6936</v>
      </c>
      <c r="D3558" s="6">
        <v>2000</v>
      </c>
      <c r="E3558" s="8">
        <v>2155</v>
      </c>
      <c r="F3558" t="s">
        <v>8218</v>
      </c>
      <c r="G3558" t="s">
        <v>8223</v>
      </c>
      <c r="H3558" t="s">
        <v>8245</v>
      </c>
      <c r="I3558">
        <v>1436511600</v>
      </c>
      <c r="J3558">
        <v>1434415812</v>
      </c>
      <c r="K3558" t="b">
        <v>0</v>
      </c>
      <c r="L3558">
        <v>19</v>
      </c>
      <c r="M3558" t="b">
        <v>1</v>
      </c>
      <c r="N3558" t="s">
        <v>8269</v>
      </c>
      <c r="O3558" s="9">
        <f t="shared" si="224"/>
        <v>42171.034861111111</v>
      </c>
      <c r="P3558" t="str">
        <f t="shared" si="225"/>
        <v>theater</v>
      </c>
      <c r="Q3558" t="str">
        <f t="shared" si="226"/>
        <v>plays</v>
      </c>
      <c r="R3558">
        <f t="shared" si="227"/>
        <v>2015</v>
      </c>
    </row>
    <row r="3559" spans="1:18" ht="43.2" x14ac:dyDescent="0.55000000000000004">
      <c r="A3559">
        <v>2827</v>
      </c>
      <c r="B3559" s="3" t="s">
        <v>2827</v>
      </c>
      <c r="C3559" s="3" t="s">
        <v>6937</v>
      </c>
      <c r="D3559" s="6">
        <v>2000</v>
      </c>
      <c r="E3559" s="8">
        <v>2405</v>
      </c>
      <c r="F3559" t="s">
        <v>8218</v>
      </c>
      <c r="G3559" t="s">
        <v>8223</v>
      </c>
      <c r="H3559" t="s">
        <v>8245</v>
      </c>
      <c r="I3559">
        <v>1464971400</v>
      </c>
      <c r="J3559">
        <v>1462379066</v>
      </c>
      <c r="K3559" t="b">
        <v>0</v>
      </c>
      <c r="L3559">
        <v>23</v>
      </c>
      <c r="M3559" t="b">
        <v>1</v>
      </c>
      <c r="N3559" t="s">
        <v>8269</v>
      </c>
      <c r="O3559" s="9">
        <f t="shared" si="224"/>
        <v>42494.683634259258</v>
      </c>
      <c r="P3559" t="str">
        <f t="shared" si="225"/>
        <v>theater</v>
      </c>
      <c r="Q3559" t="str">
        <f t="shared" si="226"/>
        <v>plays</v>
      </c>
      <c r="R3559">
        <f t="shared" si="227"/>
        <v>2016</v>
      </c>
    </row>
    <row r="3560" spans="1:18" ht="43.2" x14ac:dyDescent="0.55000000000000004">
      <c r="A3560">
        <v>2838</v>
      </c>
      <c r="B3560" s="3" t="s">
        <v>2838</v>
      </c>
      <c r="C3560" s="3" t="s">
        <v>6948</v>
      </c>
      <c r="D3560" s="6">
        <v>2000</v>
      </c>
      <c r="E3560" s="8">
        <v>2405</v>
      </c>
      <c r="F3560" t="s">
        <v>8218</v>
      </c>
      <c r="G3560" t="s">
        <v>8223</v>
      </c>
      <c r="H3560" t="s">
        <v>8245</v>
      </c>
      <c r="I3560">
        <v>1407967200</v>
      </c>
      <c r="J3560">
        <v>1406039696</v>
      </c>
      <c r="K3560" t="b">
        <v>0</v>
      </c>
      <c r="L3560">
        <v>54</v>
      </c>
      <c r="M3560" t="b">
        <v>1</v>
      </c>
      <c r="N3560" t="s">
        <v>8269</v>
      </c>
      <c r="O3560" s="9">
        <f t="shared" si="224"/>
        <v>41842.607592592591</v>
      </c>
      <c r="P3560" t="str">
        <f t="shared" si="225"/>
        <v>theater</v>
      </c>
      <c r="Q3560" t="str">
        <f t="shared" si="226"/>
        <v>plays</v>
      </c>
      <c r="R3560">
        <f t="shared" si="227"/>
        <v>2014</v>
      </c>
    </row>
    <row r="3561" spans="1:18" ht="43.2" x14ac:dyDescent="0.55000000000000004">
      <c r="A3561">
        <v>2847</v>
      </c>
      <c r="B3561" s="3" t="s">
        <v>2847</v>
      </c>
      <c r="C3561" s="3" t="s">
        <v>6957</v>
      </c>
      <c r="D3561" s="6">
        <v>2000</v>
      </c>
      <c r="E3561" s="8">
        <v>0</v>
      </c>
      <c r="F3561" t="s">
        <v>8220</v>
      </c>
      <c r="G3561" t="s">
        <v>8223</v>
      </c>
      <c r="H3561" t="s">
        <v>8245</v>
      </c>
      <c r="I3561">
        <v>1464031265</v>
      </c>
      <c r="J3561">
        <v>1458847265</v>
      </c>
      <c r="K3561" t="b">
        <v>0</v>
      </c>
      <c r="L3561">
        <v>0</v>
      </c>
      <c r="M3561" t="b">
        <v>0</v>
      </c>
      <c r="N3561" t="s">
        <v>8269</v>
      </c>
      <c r="O3561" s="9">
        <f t="shared" si="224"/>
        <v>42453.806307870371</v>
      </c>
      <c r="P3561" t="str">
        <f t="shared" si="225"/>
        <v>theater</v>
      </c>
      <c r="Q3561" t="str">
        <f t="shared" si="226"/>
        <v>plays</v>
      </c>
      <c r="R3561">
        <f t="shared" si="227"/>
        <v>2016</v>
      </c>
    </row>
    <row r="3562" spans="1:18" ht="28.8" x14ac:dyDescent="0.55000000000000004">
      <c r="A3562">
        <v>2859</v>
      </c>
      <c r="B3562" s="3" t="s">
        <v>2859</v>
      </c>
      <c r="C3562" s="3" t="s">
        <v>6969</v>
      </c>
      <c r="D3562" s="6">
        <v>2000</v>
      </c>
      <c r="E3562" s="8">
        <v>35</v>
      </c>
      <c r="F3562" t="s">
        <v>8220</v>
      </c>
      <c r="G3562" t="s">
        <v>8225</v>
      </c>
      <c r="H3562" t="s">
        <v>8247</v>
      </c>
      <c r="I3562">
        <v>1444984904</v>
      </c>
      <c r="J3562">
        <v>1439800904</v>
      </c>
      <c r="K3562" t="b">
        <v>0</v>
      </c>
      <c r="L3562">
        <v>1</v>
      </c>
      <c r="M3562" t="b">
        <v>0</v>
      </c>
      <c r="N3562" t="s">
        <v>8269</v>
      </c>
      <c r="O3562" s="9">
        <f t="shared" si="224"/>
        <v>42233.362314814818</v>
      </c>
      <c r="P3562" t="str">
        <f t="shared" si="225"/>
        <v>theater</v>
      </c>
      <c r="Q3562" t="str">
        <f t="shared" si="226"/>
        <v>plays</v>
      </c>
      <c r="R3562">
        <f t="shared" si="227"/>
        <v>2015</v>
      </c>
    </row>
    <row r="3563" spans="1:18" ht="43.2" x14ac:dyDescent="0.55000000000000004">
      <c r="A3563">
        <v>2890</v>
      </c>
      <c r="B3563" s="3" t="s">
        <v>2890</v>
      </c>
      <c r="C3563" s="3" t="s">
        <v>7000</v>
      </c>
      <c r="D3563" s="6">
        <v>2000</v>
      </c>
      <c r="E3563" s="8">
        <v>21</v>
      </c>
      <c r="F3563" t="s">
        <v>8220</v>
      </c>
      <c r="G3563" t="s">
        <v>8223</v>
      </c>
      <c r="H3563" t="s">
        <v>8245</v>
      </c>
      <c r="I3563">
        <v>1407553200</v>
      </c>
      <c r="J3563">
        <v>1405100992</v>
      </c>
      <c r="K3563" t="b">
        <v>0</v>
      </c>
      <c r="L3563">
        <v>3</v>
      </c>
      <c r="M3563" t="b">
        <v>0</v>
      </c>
      <c r="N3563" t="s">
        <v>8269</v>
      </c>
      <c r="O3563" s="9">
        <f t="shared" si="224"/>
        <v>41831.742962962962</v>
      </c>
      <c r="P3563" t="str">
        <f t="shared" si="225"/>
        <v>theater</v>
      </c>
      <c r="Q3563" t="str">
        <f t="shared" si="226"/>
        <v>plays</v>
      </c>
      <c r="R3563">
        <f t="shared" si="227"/>
        <v>2014</v>
      </c>
    </row>
    <row r="3564" spans="1:18" ht="43.2" x14ac:dyDescent="0.55000000000000004">
      <c r="A3564">
        <v>2917</v>
      </c>
      <c r="B3564" s="3" t="s">
        <v>2917</v>
      </c>
      <c r="C3564" s="3" t="s">
        <v>7027</v>
      </c>
      <c r="D3564" s="6">
        <v>2000</v>
      </c>
      <c r="E3564" s="8">
        <v>437</v>
      </c>
      <c r="F3564" t="s">
        <v>8220</v>
      </c>
      <c r="G3564" t="s">
        <v>8223</v>
      </c>
      <c r="H3564" t="s">
        <v>8245</v>
      </c>
      <c r="I3564">
        <v>1442381847</v>
      </c>
      <c r="J3564">
        <v>1440826647</v>
      </c>
      <c r="K3564" t="b">
        <v>0</v>
      </c>
      <c r="L3564">
        <v>9</v>
      </c>
      <c r="M3564" t="b">
        <v>0</v>
      </c>
      <c r="N3564" t="s">
        <v>8269</v>
      </c>
      <c r="O3564" s="9">
        <f t="shared" si="224"/>
        <v>42245.234340277777</v>
      </c>
      <c r="P3564" t="str">
        <f t="shared" si="225"/>
        <v>theater</v>
      </c>
      <c r="Q3564" t="str">
        <f t="shared" si="226"/>
        <v>plays</v>
      </c>
      <c r="R3564">
        <f t="shared" si="227"/>
        <v>2015</v>
      </c>
    </row>
    <row r="3565" spans="1:18" ht="28.8" x14ac:dyDescent="0.55000000000000004">
      <c r="A3565">
        <v>2972</v>
      </c>
      <c r="B3565" s="3" t="s">
        <v>2972</v>
      </c>
      <c r="C3565" s="3" t="s">
        <v>7082</v>
      </c>
      <c r="D3565" s="6">
        <v>2000</v>
      </c>
      <c r="E3565" s="8">
        <v>2107</v>
      </c>
      <c r="F3565" t="s">
        <v>8218</v>
      </c>
      <c r="G3565" t="s">
        <v>8223</v>
      </c>
      <c r="H3565" t="s">
        <v>8245</v>
      </c>
      <c r="I3565">
        <v>1480899600</v>
      </c>
      <c r="J3565">
        <v>1479609520</v>
      </c>
      <c r="K3565" t="b">
        <v>0</v>
      </c>
      <c r="L3565">
        <v>17</v>
      </c>
      <c r="M3565" t="b">
        <v>1</v>
      </c>
      <c r="N3565" t="s">
        <v>8269</v>
      </c>
      <c r="O3565" s="9">
        <f t="shared" si="224"/>
        <v>42694.110185185185</v>
      </c>
      <c r="P3565" t="str">
        <f t="shared" si="225"/>
        <v>theater</v>
      </c>
      <c r="Q3565" t="str">
        <f t="shared" si="226"/>
        <v>plays</v>
      </c>
      <c r="R3565">
        <f t="shared" si="227"/>
        <v>2016</v>
      </c>
    </row>
    <row r="3566" spans="1:18" ht="43.2" x14ac:dyDescent="0.55000000000000004">
      <c r="A3566">
        <v>3161</v>
      </c>
      <c r="B3566" s="3" t="s">
        <v>3161</v>
      </c>
      <c r="C3566" s="3" t="s">
        <v>7271</v>
      </c>
      <c r="D3566" s="6">
        <v>2000</v>
      </c>
      <c r="E3566" s="8">
        <v>2102</v>
      </c>
      <c r="F3566" t="s">
        <v>8218</v>
      </c>
      <c r="G3566" t="s">
        <v>8224</v>
      </c>
      <c r="H3566" t="s">
        <v>8246</v>
      </c>
      <c r="I3566">
        <v>1413377522</v>
      </c>
      <c r="J3566">
        <v>1410785522</v>
      </c>
      <c r="K3566" t="b">
        <v>1</v>
      </c>
      <c r="L3566">
        <v>74</v>
      </c>
      <c r="M3566" t="b">
        <v>1</v>
      </c>
      <c r="N3566" t="s">
        <v>8269</v>
      </c>
      <c r="O3566" s="9">
        <f t="shared" si="224"/>
        <v>41897.536134259259</v>
      </c>
      <c r="P3566" t="str">
        <f t="shared" si="225"/>
        <v>theater</v>
      </c>
      <c r="Q3566" t="str">
        <f t="shared" si="226"/>
        <v>plays</v>
      </c>
      <c r="R3566">
        <f t="shared" si="227"/>
        <v>2014</v>
      </c>
    </row>
    <row r="3567" spans="1:18" ht="28.8" x14ac:dyDescent="0.55000000000000004">
      <c r="A3567">
        <v>3170</v>
      </c>
      <c r="B3567" s="3" t="s">
        <v>3170</v>
      </c>
      <c r="C3567" s="3" t="s">
        <v>7280</v>
      </c>
      <c r="D3567" s="6">
        <v>2000</v>
      </c>
      <c r="E3567" s="8">
        <v>2245</v>
      </c>
      <c r="F3567" t="s">
        <v>8218</v>
      </c>
      <c r="G3567" t="s">
        <v>8223</v>
      </c>
      <c r="H3567" t="s">
        <v>8245</v>
      </c>
      <c r="I3567">
        <v>1404273600</v>
      </c>
      <c r="J3567">
        <v>1401414944</v>
      </c>
      <c r="K3567" t="b">
        <v>1</v>
      </c>
      <c r="L3567">
        <v>71</v>
      </c>
      <c r="M3567" t="b">
        <v>1</v>
      </c>
      <c r="N3567" t="s">
        <v>8269</v>
      </c>
      <c r="O3567" s="9">
        <f t="shared" si="224"/>
        <v>41789.080370370371</v>
      </c>
      <c r="P3567" t="str">
        <f t="shared" si="225"/>
        <v>theater</v>
      </c>
      <c r="Q3567" t="str">
        <f t="shared" si="226"/>
        <v>plays</v>
      </c>
      <c r="R3567">
        <f t="shared" si="227"/>
        <v>2014</v>
      </c>
    </row>
    <row r="3568" spans="1:18" ht="43.2" x14ac:dyDescent="0.55000000000000004">
      <c r="A3568">
        <v>3172</v>
      </c>
      <c r="B3568" s="3" t="s">
        <v>3172</v>
      </c>
      <c r="C3568" s="3" t="s">
        <v>7282</v>
      </c>
      <c r="D3568" s="6">
        <v>2000</v>
      </c>
      <c r="E3568" s="8">
        <v>2300</v>
      </c>
      <c r="F3568" t="s">
        <v>8218</v>
      </c>
      <c r="G3568" t="s">
        <v>8223</v>
      </c>
      <c r="H3568" t="s">
        <v>8245</v>
      </c>
      <c r="I3568">
        <v>1329240668</v>
      </c>
      <c r="J3568">
        <v>1326648668</v>
      </c>
      <c r="K3568" t="b">
        <v>1</v>
      </c>
      <c r="L3568">
        <v>29</v>
      </c>
      <c r="M3568" t="b">
        <v>1</v>
      </c>
      <c r="N3568" t="s">
        <v>8269</v>
      </c>
      <c r="O3568" s="9">
        <f t="shared" si="224"/>
        <v>40923.729953703703</v>
      </c>
      <c r="P3568" t="str">
        <f t="shared" si="225"/>
        <v>theater</v>
      </c>
      <c r="Q3568" t="str">
        <f t="shared" si="226"/>
        <v>plays</v>
      </c>
      <c r="R3568">
        <f t="shared" si="227"/>
        <v>2012</v>
      </c>
    </row>
    <row r="3569" spans="1:18" ht="43.2" x14ac:dyDescent="0.55000000000000004">
      <c r="A3569">
        <v>3216</v>
      </c>
      <c r="B3569" s="3" t="s">
        <v>3216</v>
      </c>
      <c r="C3569" s="3" t="s">
        <v>7326</v>
      </c>
      <c r="D3569" s="6">
        <v>2000</v>
      </c>
      <c r="E3569" s="8">
        <v>2001</v>
      </c>
      <c r="F3569" t="s">
        <v>8218</v>
      </c>
      <c r="G3569" t="s">
        <v>8224</v>
      </c>
      <c r="H3569" t="s">
        <v>8246</v>
      </c>
      <c r="I3569">
        <v>1436625000</v>
      </c>
      <c r="J3569">
        <v>1433934371</v>
      </c>
      <c r="K3569" t="b">
        <v>1</v>
      </c>
      <c r="L3569">
        <v>35</v>
      </c>
      <c r="M3569" t="b">
        <v>1</v>
      </c>
      <c r="N3569" t="s">
        <v>8269</v>
      </c>
      <c r="O3569" s="9">
        <f t="shared" si="224"/>
        <v>42165.462627314817</v>
      </c>
      <c r="P3569" t="str">
        <f t="shared" si="225"/>
        <v>theater</v>
      </c>
      <c r="Q3569" t="str">
        <f t="shared" si="226"/>
        <v>plays</v>
      </c>
      <c r="R3569">
        <f t="shared" si="227"/>
        <v>2015</v>
      </c>
    </row>
    <row r="3570" spans="1:18" ht="43.2" x14ac:dyDescent="0.55000000000000004">
      <c r="A3570">
        <v>3225</v>
      </c>
      <c r="B3570" s="3" t="s">
        <v>3225</v>
      </c>
      <c r="C3570" s="3" t="s">
        <v>7335</v>
      </c>
      <c r="D3570" s="6">
        <v>2000</v>
      </c>
      <c r="E3570" s="8">
        <v>2047</v>
      </c>
      <c r="F3570" t="s">
        <v>8218</v>
      </c>
      <c r="G3570" t="s">
        <v>8223</v>
      </c>
      <c r="H3570" t="s">
        <v>8245</v>
      </c>
      <c r="I3570">
        <v>1464987600</v>
      </c>
      <c r="J3570">
        <v>1463145938</v>
      </c>
      <c r="K3570" t="b">
        <v>1</v>
      </c>
      <c r="L3570">
        <v>39</v>
      </c>
      <c r="M3570" t="b">
        <v>1</v>
      </c>
      <c r="N3570" t="s">
        <v>8269</v>
      </c>
      <c r="O3570" s="9">
        <f t="shared" si="224"/>
        <v>42503.559467592597</v>
      </c>
      <c r="P3570" t="str">
        <f t="shared" si="225"/>
        <v>theater</v>
      </c>
      <c r="Q3570" t="str">
        <f t="shared" si="226"/>
        <v>plays</v>
      </c>
      <c r="R3570">
        <f t="shared" si="227"/>
        <v>2016</v>
      </c>
    </row>
    <row r="3571" spans="1:18" ht="43.2" x14ac:dyDescent="0.55000000000000004">
      <c r="A3571">
        <v>3257</v>
      </c>
      <c r="B3571" s="3" t="s">
        <v>3257</v>
      </c>
      <c r="C3571" s="3" t="s">
        <v>7367</v>
      </c>
      <c r="D3571" s="6">
        <v>2000</v>
      </c>
      <c r="E3571" s="8">
        <v>2125.9899999999998</v>
      </c>
      <c r="F3571" t="s">
        <v>8218</v>
      </c>
      <c r="G3571" t="s">
        <v>8224</v>
      </c>
      <c r="H3571" t="s">
        <v>8246</v>
      </c>
      <c r="I3571">
        <v>1487769952</v>
      </c>
      <c r="J3571">
        <v>1485177952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224"/>
        <v>42758.559629629628</v>
      </c>
      <c r="P3571" t="str">
        <f t="shared" si="225"/>
        <v>theater</v>
      </c>
      <c r="Q3571" t="str">
        <f t="shared" si="226"/>
        <v>plays</v>
      </c>
      <c r="R3571">
        <f t="shared" si="227"/>
        <v>2017</v>
      </c>
    </row>
    <row r="3572" spans="1:18" ht="43.2" x14ac:dyDescent="0.55000000000000004">
      <c r="A3572">
        <v>3268</v>
      </c>
      <c r="B3572" s="3" t="s">
        <v>3268</v>
      </c>
      <c r="C3572" s="3" t="s">
        <v>7378</v>
      </c>
      <c r="D3572" s="6">
        <v>2000</v>
      </c>
      <c r="E3572" s="8">
        <v>2560</v>
      </c>
      <c r="F3572" t="s">
        <v>8218</v>
      </c>
      <c r="G3572" t="s">
        <v>8223</v>
      </c>
      <c r="H3572" t="s">
        <v>8245</v>
      </c>
      <c r="I3572">
        <v>1472074928</v>
      </c>
      <c r="J3572">
        <v>1470692528</v>
      </c>
      <c r="K3572" t="b">
        <v>1</v>
      </c>
      <c r="L3572">
        <v>42</v>
      </c>
      <c r="M3572" t="b">
        <v>1</v>
      </c>
      <c r="N3572" t="s">
        <v>8269</v>
      </c>
      <c r="O3572" s="9">
        <f t="shared" si="224"/>
        <v>42590.90425925926</v>
      </c>
      <c r="P3572" t="str">
        <f t="shared" si="225"/>
        <v>theater</v>
      </c>
      <c r="Q3572" t="str">
        <f t="shared" si="226"/>
        <v>plays</v>
      </c>
      <c r="R3572">
        <f t="shared" si="227"/>
        <v>2016</v>
      </c>
    </row>
    <row r="3573" spans="1:18" ht="43.2" x14ac:dyDescent="0.55000000000000004">
      <c r="A3573">
        <v>3280</v>
      </c>
      <c r="B3573" s="3" t="s">
        <v>3280</v>
      </c>
      <c r="C3573" s="3" t="s">
        <v>7390</v>
      </c>
      <c r="D3573" s="6">
        <v>2000</v>
      </c>
      <c r="E3573" s="8">
        <v>2060</v>
      </c>
      <c r="F3573" t="s">
        <v>8218</v>
      </c>
      <c r="G3573" t="s">
        <v>8223</v>
      </c>
      <c r="H3573" t="s">
        <v>8245</v>
      </c>
      <c r="I3573">
        <v>1433134800</v>
      </c>
      <c r="J3573">
        <v>1430158198</v>
      </c>
      <c r="K3573" t="b">
        <v>0</v>
      </c>
      <c r="L3573">
        <v>30</v>
      </c>
      <c r="M3573" t="b">
        <v>1</v>
      </c>
      <c r="N3573" t="s">
        <v>8269</v>
      </c>
      <c r="O3573" s="9">
        <f t="shared" si="224"/>
        <v>42121.756921296299</v>
      </c>
      <c r="P3573" t="str">
        <f t="shared" si="225"/>
        <v>theater</v>
      </c>
      <c r="Q3573" t="str">
        <f t="shared" si="226"/>
        <v>plays</v>
      </c>
      <c r="R3573">
        <f t="shared" si="227"/>
        <v>2015</v>
      </c>
    </row>
    <row r="3574" spans="1:18" ht="72" x14ac:dyDescent="0.55000000000000004">
      <c r="A3574">
        <v>3290</v>
      </c>
      <c r="B3574" s="3" t="s">
        <v>3290</v>
      </c>
      <c r="C3574" s="3" t="s">
        <v>7400</v>
      </c>
      <c r="D3574" s="6">
        <v>2000</v>
      </c>
      <c r="E3574" s="8">
        <v>2424</v>
      </c>
      <c r="F3574" t="s">
        <v>8218</v>
      </c>
      <c r="G3574" t="s">
        <v>8224</v>
      </c>
      <c r="H3574" t="s">
        <v>8246</v>
      </c>
      <c r="I3574">
        <v>1489234891</v>
      </c>
      <c r="J3574">
        <v>1486642891</v>
      </c>
      <c r="K3574" t="b">
        <v>0</v>
      </c>
      <c r="L3574">
        <v>72</v>
      </c>
      <c r="M3574" t="b">
        <v>1</v>
      </c>
      <c r="N3574" t="s">
        <v>8269</v>
      </c>
      <c r="O3574" s="9">
        <f t="shared" si="224"/>
        <v>42775.51494212963</v>
      </c>
      <c r="P3574" t="str">
        <f t="shared" si="225"/>
        <v>theater</v>
      </c>
      <c r="Q3574" t="str">
        <f t="shared" si="226"/>
        <v>plays</v>
      </c>
      <c r="R3574">
        <f t="shared" si="227"/>
        <v>2017</v>
      </c>
    </row>
    <row r="3575" spans="1:18" ht="43.2" x14ac:dyDescent="0.55000000000000004">
      <c r="A3575">
        <v>3313</v>
      </c>
      <c r="B3575" s="3" t="s">
        <v>3313</v>
      </c>
      <c r="C3575" s="3" t="s">
        <v>7423</v>
      </c>
      <c r="D3575" s="6">
        <v>2000</v>
      </c>
      <c r="E3575" s="8">
        <v>2321</v>
      </c>
      <c r="F3575" t="s">
        <v>8218</v>
      </c>
      <c r="G3575" t="s">
        <v>8223</v>
      </c>
      <c r="H3575" t="s">
        <v>8245</v>
      </c>
      <c r="I3575">
        <v>1453856400</v>
      </c>
      <c r="J3575">
        <v>1452664317</v>
      </c>
      <c r="K3575" t="b">
        <v>0</v>
      </c>
      <c r="L3575">
        <v>29</v>
      </c>
      <c r="M3575" t="b">
        <v>1</v>
      </c>
      <c r="N3575" t="s">
        <v>8269</v>
      </c>
      <c r="O3575" s="9">
        <f t="shared" si="224"/>
        <v>42382.244409722218</v>
      </c>
      <c r="P3575" t="str">
        <f t="shared" si="225"/>
        <v>theater</v>
      </c>
      <c r="Q3575" t="str">
        <f t="shared" si="226"/>
        <v>plays</v>
      </c>
      <c r="R3575">
        <f t="shared" si="227"/>
        <v>2016</v>
      </c>
    </row>
    <row r="3576" spans="1:18" ht="28.8" x14ac:dyDescent="0.55000000000000004">
      <c r="A3576">
        <v>3318</v>
      </c>
      <c r="B3576" s="3" t="s">
        <v>3318</v>
      </c>
      <c r="C3576" s="3" t="s">
        <v>7428</v>
      </c>
      <c r="D3576" s="6">
        <v>2000</v>
      </c>
      <c r="E3576" s="8">
        <v>2512</v>
      </c>
      <c r="F3576" t="s">
        <v>8218</v>
      </c>
      <c r="G3576" t="s">
        <v>8228</v>
      </c>
      <c r="H3576" t="s">
        <v>8250</v>
      </c>
      <c r="I3576">
        <v>1460341800</v>
      </c>
      <c r="J3576">
        <v>1456902893</v>
      </c>
      <c r="K3576" t="b">
        <v>0</v>
      </c>
      <c r="L3576">
        <v>32</v>
      </c>
      <c r="M3576" t="b">
        <v>1</v>
      </c>
      <c r="N3576" t="s">
        <v>8269</v>
      </c>
      <c r="O3576" s="9">
        <f t="shared" si="224"/>
        <v>42431.302002314813</v>
      </c>
      <c r="P3576" t="str">
        <f t="shared" si="225"/>
        <v>theater</v>
      </c>
      <c r="Q3576" t="str">
        <f t="shared" si="226"/>
        <v>plays</v>
      </c>
      <c r="R3576">
        <f t="shared" si="227"/>
        <v>2016</v>
      </c>
    </row>
    <row r="3577" spans="1:18" ht="43.2" x14ac:dyDescent="0.55000000000000004">
      <c r="A3577">
        <v>3347</v>
      </c>
      <c r="B3577" s="3" t="s">
        <v>3347</v>
      </c>
      <c r="C3577" s="3" t="s">
        <v>7457</v>
      </c>
      <c r="D3577" s="6">
        <v>2000</v>
      </c>
      <c r="E3577" s="8">
        <v>2389</v>
      </c>
      <c r="F3577" t="s">
        <v>8218</v>
      </c>
      <c r="G3577" t="s">
        <v>8224</v>
      </c>
      <c r="H3577" t="s">
        <v>8246</v>
      </c>
      <c r="I3577">
        <v>1462741200</v>
      </c>
      <c r="J3577">
        <v>1461503654</v>
      </c>
      <c r="K3577" t="b">
        <v>0</v>
      </c>
      <c r="L3577">
        <v>22</v>
      </c>
      <c r="M3577" t="b">
        <v>1</v>
      </c>
      <c r="N3577" t="s">
        <v>8269</v>
      </c>
      <c r="O3577" s="9">
        <f t="shared" si="224"/>
        <v>42484.551550925928</v>
      </c>
      <c r="P3577" t="str">
        <f t="shared" si="225"/>
        <v>theater</v>
      </c>
      <c r="Q3577" t="str">
        <f t="shared" si="226"/>
        <v>plays</v>
      </c>
      <c r="R3577">
        <f t="shared" si="227"/>
        <v>2016</v>
      </c>
    </row>
    <row r="3578" spans="1:18" ht="43.2" x14ac:dyDescent="0.55000000000000004">
      <c r="A3578">
        <v>3357</v>
      </c>
      <c r="B3578" s="3" t="s">
        <v>3356</v>
      </c>
      <c r="C3578" s="3" t="s">
        <v>7467</v>
      </c>
      <c r="D3578" s="6">
        <v>2000</v>
      </c>
      <c r="E3578" s="8">
        <v>2020</v>
      </c>
      <c r="F3578" t="s">
        <v>8218</v>
      </c>
      <c r="G3578" t="s">
        <v>8224</v>
      </c>
      <c r="H3578" t="s">
        <v>8246</v>
      </c>
      <c r="I3578">
        <v>1406887310</v>
      </c>
      <c r="J3578">
        <v>1404295310</v>
      </c>
      <c r="K3578" t="b">
        <v>0</v>
      </c>
      <c r="L3578">
        <v>21</v>
      </c>
      <c r="M3578" t="b">
        <v>1</v>
      </c>
      <c r="N3578" t="s">
        <v>8269</v>
      </c>
      <c r="O3578" s="9">
        <f t="shared" si="224"/>
        <v>41822.417939814812</v>
      </c>
      <c r="P3578" t="str">
        <f t="shared" si="225"/>
        <v>theater</v>
      </c>
      <c r="Q3578" t="str">
        <f t="shared" si="226"/>
        <v>plays</v>
      </c>
      <c r="R3578">
        <f t="shared" si="227"/>
        <v>2014</v>
      </c>
    </row>
    <row r="3579" spans="1:18" ht="43.2" x14ac:dyDescent="0.55000000000000004">
      <c r="A3579">
        <v>3373</v>
      </c>
      <c r="B3579" s="3" t="s">
        <v>3372</v>
      </c>
      <c r="C3579" s="3" t="s">
        <v>7483</v>
      </c>
      <c r="D3579" s="6">
        <v>2000</v>
      </c>
      <c r="E3579" s="8">
        <v>2005</v>
      </c>
      <c r="F3579" t="s">
        <v>8218</v>
      </c>
      <c r="G3579" t="s">
        <v>8224</v>
      </c>
      <c r="H3579" t="s">
        <v>8246</v>
      </c>
      <c r="I3579">
        <v>1437235200</v>
      </c>
      <c r="J3579">
        <v>1435177840</v>
      </c>
      <c r="K3579" t="b">
        <v>0</v>
      </c>
      <c r="L3579">
        <v>30</v>
      </c>
      <c r="M3579" t="b">
        <v>1</v>
      </c>
      <c r="N3579" t="s">
        <v>8269</v>
      </c>
      <c r="O3579" s="9">
        <f t="shared" si="224"/>
        <v>42179.854629629626</v>
      </c>
      <c r="P3579" t="str">
        <f t="shared" si="225"/>
        <v>theater</v>
      </c>
      <c r="Q3579" t="str">
        <f t="shared" si="226"/>
        <v>plays</v>
      </c>
      <c r="R3579">
        <f t="shared" si="227"/>
        <v>2015</v>
      </c>
    </row>
    <row r="3580" spans="1:18" ht="43.2" x14ac:dyDescent="0.55000000000000004">
      <c r="A3580">
        <v>3379</v>
      </c>
      <c r="B3580" s="3" t="s">
        <v>3378</v>
      </c>
      <c r="C3580" s="3" t="s">
        <v>7489</v>
      </c>
      <c r="D3580" s="6">
        <v>2000</v>
      </c>
      <c r="E3580" s="8">
        <v>2073</v>
      </c>
      <c r="F3580" t="s">
        <v>8218</v>
      </c>
      <c r="G3580" t="s">
        <v>8224</v>
      </c>
      <c r="H3580" t="s">
        <v>8246</v>
      </c>
      <c r="I3580">
        <v>1440630000</v>
      </c>
      <c r="J3580">
        <v>1439122800</v>
      </c>
      <c r="K3580" t="b">
        <v>0</v>
      </c>
      <c r="L3580">
        <v>38</v>
      </c>
      <c r="M3580" t="b">
        <v>1</v>
      </c>
      <c r="N3580" t="s">
        <v>8269</v>
      </c>
      <c r="O3580" s="9">
        <f t="shared" si="224"/>
        <v>42225.513888888891</v>
      </c>
      <c r="P3580" t="str">
        <f t="shared" si="225"/>
        <v>theater</v>
      </c>
      <c r="Q3580" t="str">
        <f t="shared" si="226"/>
        <v>plays</v>
      </c>
      <c r="R3580">
        <f t="shared" si="227"/>
        <v>2015</v>
      </c>
    </row>
    <row r="3581" spans="1:18" ht="43.2" x14ac:dyDescent="0.55000000000000004">
      <c r="A3581">
        <v>3385</v>
      </c>
      <c r="B3581" s="3" t="s">
        <v>3384</v>
      </c>
      <c r="C3581" s="3" t="s">
        <v>7495</v>
      </c>
      <c r="D3581" s="6">
        <v>2000</v>
      </c>
      <c r="E3581" s="8">
        <v>2000</v>
      </c>
      <c r="F3581" t="s">
        <v>8218</v>
      </c>
      <c r="G3581" t="s">
        <v>8223</v>
      </c>
      <c r="H3581" t="s">
        <v>8245</v>
      </c>
      <c r="I3581">
        <v>1418244552</v>
      </c>
      <c r="J3581">
        <v>1415652552</v>
      </c>
      <c r="K3581" t="b">
        <v>0</v>
      </c>
      <c r="L3581">
        <v>15</v>
      </c>
      <c r="M3581" t="b">
        <v>1</v>
      </c>
      <c r="N3581" t="s">
        <v>8269</v>
      </c>
      <c r="O3581" s="9">
        <f t="shared" si="224"/>
        <v>41953.8675</v>
      </c>
      <c r="P3581" t="str">
        <f t="shared" si="225"/>
        <v>theater</v>
      </c>
      <c r="Q3581" t="str">
        <f t="shared" si="226"/>
        <v>plays</v>
      </c>
      <c r="R3581">
        <f t="shared" si="227"/>
        <v>2014</v>
      </c>
    </row>
    <row r="3582" spans="1:18" ht="43.2" x14ac:dyDescent="0.55000000000000004">
      <c r="A3582">
        <v>3386</v>
      </c>
      <c r="B3582" s="3" t="s">
        <v>3385</v>
      </c>
      <c r="C3582" s="3" t="s">
        <v>7496</v>
      </c>
      <c r="D3582" s="6">
        <v>2000</v>
      </c>
      <c r="E3582" s="8">
        <v>2100</v>
      </c>
      <c r="F3582" t="s">
        <v>8218</v>
      </c>
      <c r="G3582" t="s">
        <v>8223</v>
      </c>
      <c r="H3582" t="s">
        <v>8245</v>
      </c>
      <c r="I3582">
        <v>1417620506</v>
      </c>
      <c r="J3582">
        <v>1415028506</v>
      </c>
      <c r="K3582" t="b">
        <v>0</v>
      </c>
      <c r="L3582">
        <v>41</v>
      </c>
      <c r="M3582" t="b">
        <v>1</v>
      </c>
      <c r="N3582" t="s">
        <v>8269</v>
      </c>
      <c r="O3582" s="9">
        <f t="shared" si="224"/>
        <v>41946.644745370373</v>
      </c>
      <c r="P3582" t="str">
        <f t="shared" si="225"/>
        <v>theater</v>
      </c>
      <c r="Q3582" t="str">
        <f t="shared" si="226"/>
        <v>plays</v>
      </c>
      <c r="R3582">
        <f t="shared" si="227"/>
        <v>2014</v>
      </c>
    </row>
    <row r="3583" spans="1:18" ht="43.2" x14ac:dyDescent="0.55000000000000004">
      <c r="A3583">
        <v>3403</v>
      </c>
      <c r="B3583" s="3" t="s">
        <v>3402</v>
      </c>
      <c r="C3583" s="3" t="s">
        <v>7513</v>
      </c>
      <c r="D3583" s="6">
        <v>2000</v>
      </c>
      <c r="E3583" s="8">
        <v>2000</v>
      </c>
      <c r="F3583" t="s">
        <v>8218</v>
      </c>
      <c r="G3583" t="s">
        <v>8224</v>
      </c>
      <c r="H3583" t="s">
        <v>8246</v>
      </c>
      <c r="I3583">
        <v>1435230324</v>
      </c>
      <c r="J3583">
        <v>1432638324</v>
      </c>
      <c r="K3583" t="b">
        <v>0</v>
      </c>
      <c r="L3583">
        <v>17</v>
      </c>
      <c r="M3583" t="b">
        <v>1</v>
      </c>
      <c r="N3583" t="s">
        <v>8269</v>
      </c>
      <c r="O3583" s="9">
        <f t="shared" si="224"/>
        <v>42150.462083333332</v>
      </c>
      <c r="P3583" t="str">
        <f t="shared" si="225"/>
        <v>theater</v>
      </c>
      <c r="Q3583" t="str">
        <f t="shared" si="226"/>
        <v>plays</v>
      </c>
      <c r="R3583">
        <f t="shared" si="227"/>
        <v>2015</v>
      </c>
    </row>
    <row r="3584" spans="1:18" ht="57.6" x14ac:dyDescent="0.55000000000000004">
      <c r="A3584">
        <v>3407</v>
      </c>
      <c r="B3584" s="3" t="s">
        <v>3406</v>
      </c>
      <c r="C3584" s="3" t="s">
        <v>7517</v>
      </c>
      <c r="D3584" s="6">
        <v>2000</v>
      </c>
      <c r="E3584" s="8">
        <v>2142</v>
      </c>
      <c r="F3584" t="s">
        <v>8218</v>
      </c>
      <c r="G3584" t="s">
        <v>8224</v>
      </c>
      <c r="H3584" t="s">
        <v>8246</v>
      </c>
      <c r="I3584">
        <v>1404641289</v>
      </c>
      <c r="J3584">
        <v>1402049289</v>
      </c>
      <c r="K3584" t="b">
        <v>0</v>
      </c>
      <c r="L3584">
        <v>67</v>
      </c>
      <c r="M3584" t="b">
        <v>1</v>
      </c>
      <c r="N3584" t="s">
        <v>8269</v>
      </c>
      <c r="O3584" s="9">
        <f t="shared" si="224"/>
        <v>41796.422326388885</v>
      </c>
      <c r="P3584" t="str">
        <f t="shared" si="225"/>
        <v>theater</v>
      </c>
      <c r="Q3584" t="str">
        <f t="shared" si="226"/>
        <v>plays</v>
      </c>
      <c r="R3584">
        <f t="shared" si="227"/>
        <v>2014</v>
      </c>
    </row>
    <row r="3585" spans="1:18" ht="43.2" x14ac:dyDescent="0.55000000000000004">
      <c r="A3585">
        <v>3428</v>
      </c>
      <c r="B3585" s="3" t="s">
        <v>3427</v>
      </c>
      <c r="C3585" s="3" t="s">
        <v>7538</v>
      </c>
      <c r="D3585" s="6">
        <v>2000</v>
      </c>
      <c r="E3585" s="8">
        <v>2055</v>
      </c>
      <c r="F3585" t="s">
        <v>8218</v>
      </c>
      <c r="G3585" t="s">
        <v>8224</v>
      </c>
      <c r="H3585" t="s">
        <v>8246</v>
      </c>
      <c r="I3585">
        <v>1425142800</v>
      </c>
      <c r="J3585">
        <v>1422983847</v>
      </c>
      <c r="K3585" t="b">
        <v>0</v>
      </c>
      <c r="L3585">
        <v>51</v>
      </c>
      <c r="M3585" t="b">
        <v>1</v>
      </c>
      <c r="N3585" t="s">
        <v>8269</v>
      </c>
      <c r="O3585" s="9">
        <f t="shared" si="224"/>
        <v>42038.720451388886</v>
      </c>
      <c r="P3585" t="str">
        <f t="shared" si="225"/>
        <v>theater</v>
      </c>
      <c r="Q3585" t="str">
        <f t="shared" si="226"/>
        <v>plays</v>
      </c>
      <c r="R3585">
        <f t="shared" si="227"/>
        <v>2015</v>
      </c>
    </row>
    <row r="3586" spans="1:18" ht="43.2" x14ac:dyDescent="0.55000000000000004">
      <c r="A3586">
        <v>3430</v>
      </c>
      <c r="B3586" s="3" t="s">
        <v>3429</v>
      </c>
      <c r="C3586" s="3" t="s">
        <v>7540</v>
      </c>
      <c r="D3586" s="6">
        <v>2000</v>
      </c>
      <c r="E3586" s="8">
        <v>2170.9899999999998</v>
      </c>
      <c r="F3586" t="s">
        <v>8218</v>
      </c>
      <c r="G3586" t="s">
        <v>8224</v>
      </c>
      <c r="H3586" t="s">
        <v>8246</v>
      </c>
      <c r="I3586">
        <v>1406760101</v>
      </c>
      <c r="J3586">
        <v>1404168101</v>
      </c>
      <c r="K3586" t="b">
        <v>0</v>
      </c>
      <c r="L3586">
        <v>72</v>
      </c>
      <c r="M3586" t="b">
        <v>1</v>
      </c>
      <c r="N3586" t="s">
        <v>8269</v>
      </c>
      <c r="O3586" s="9">
        <f t="shared" si="224"/>
        <v>41820.945613425924</v>
      </c>
      <c r="P3586" t="str">
        <f t="shared" si="225"/>
        <v>theater</v>
      </c>
      <c r="Q3586" t="str">
        <f t="shared" si="226"/>
        <v>plays</v>
      </c>
      <c r="R3586">
        <f t="shared" si="227"/>
        <v>2014</v>
      </c>
    </row>
    <row r="3587" spans="1:18" ht="43.2" x14ac:dyDescent="0.55000000000000004">
      <c r="A3587">
        <v>3431</v>
      </c>
      <c r="B3587" s="3" t="s">
        <v>3430</v>
      </c>
      <c r="C3587" s="3" t="s">
        <v>7541</v>
      </c>
      <c r="D3587" s="6">
        <v>2000</v>
      </c>
      <c r="E3587" s="8">
        <v>2000</v>
      </c>
      <c r="F3587" t="s">
        <v>8218</v>
      </c>
      <c r="G3587" t="s">
        <v>8223</v>
      </c>
      <c r="H3587" t="s">
        <v>8245</v>
      </c>
      <c r="I3587">
        <v>1408383153</v>
      </c>
      <c r="J3587">
        <v>1405791153</v>
      </c>
      <c r="K3587" t="b">
        <v>0</v>
      </c>
      <c r="L3587">
        <v>21</v>
      </c>
      <c r="M3587" t="b">
        <v>1</v>
      </c>
      <c r="N3587" t="s">
        <v>8269</v>
      </c>
      <c r="O3587" s="9">
        <f t="shared" si="224"/>
        <v>41839.730937500004</v>
      </c>
      <c r="P3587" t="str">
        <f t="shared" si="225"/>
        <v>theater</v>
      </c>
      <c r="Q3587" t="str">
        <f t="shared" si="226"/>
        <v>plays</v>
      </c>
      <c r="R3587">
        <f t="shared" si="227"/>
        <v>2014</v>
      </c>
    </row>
    <row r="3588" spans="1:18" ht="43.2" x14ac:dyDescent="0.55000000000000004">
      <c r="A3588">
        <v>3432</v>
      </c>
      <c r="B3588" s="3" t="s">
        <v>3431</v>
      </c>
      <c r="C3588" s="3" t="s">
        <v>7542</v>
      </c>
      <c r="D3588" s="6">
        <v>2000</v>
      </c>
      <c r="E3588" s="8">
        <v>2193</v>
      </c>
      <c r="F3588" t="s">
        <v>8218</v>
      </c>
      <c r="G3588" t="s">
        <v>8223</v>
      </c>
      <c r="H3588" t="s">
        <v>8245</v>
      </c>
      <c r="I3588">
        <v>1454709600</v>
      </c>
      <c r="J3588">
        <v>1452520614</v>
      </c>
      <c r="K3588" t="b">
        <v>0</v>
      </c>
      <c r="L3588">
        <v>42</v>
      </c>
      <c r="M3588" t="b">
        <v>1</v>
      </c>
      <c r="N3588" t="s">
        <v>8269</v>
      </c>
      <c r="O3588" s="9">
        <f t="shared" si="224"/>
        <v>42380.581180555557</v>
      </c>
      <c r="P3588" t="str">
        <f t="shared" si="225"/>
        <v>theater</v>
      </c>
      <c r="Q3588" t="str">
        <f t="shared" si="226"/>
        <v>plays</v>
      </c>
      <c r="R3588">
        <f t="shared" si="227"/>
        <v>2016</v>
      </c>
    </row>
    <row r="3589" spans="1:18" ht="43.2" x14ac:dyDescent="0.55000000000000004">
      <c r="A3589">
        <v>3445</v>
      </c>
      <c r="B3589" s="3" t="s">
        <v>3444</v>
      </c>
      <c r="C3589" s="3" t="s">
        <v>7555</v>
      </c>
      <c r="D3589" s="6">
        <v>2000</v>
      </c>
      <c r="E3589" s="8">
        <v>2000</v>
      </c>
      <c r="F3589" t="s">
        <v>8218</v>
      </c>
      <c r="G3589" t="s">
        <v>8224</v>
      </c>
      <c r="H3589" t="s">
        <v>8246</v>
      </c>
      <c r="I3589">
        <v>1445604236</v>
      </c>
      <c r="J3589">
        <v>1443185036</v>
      </c>
      <c r="K3589" t="b">
        <v>0</v>
      </c>
      <c r="L3589">
        <v>31</v>
      </c>
      <c r="M3589" t="b">
        <v>1</v>
      </c>
      <c r="N3589" t="s">
        <v>8269</v>
      </c>
      <c r="O3589" s="9">
        <f t="shared" si="224"/>
        <v>42272.530509259261</v>
      </c>
      <c r="P3589" t="str">
        <f t="shared" si="225"/>
        <v>theater</v>
      </c>
      <c r="Q3589" t="str">
        <f t="shared" si="226"/>
        <v>plays</v>
      </c>
      <c r="R3589">
        <f t="shared" si="227"/>
        <v>2015</v>
      </c>
    </row>
    <row r="3590" spans="1:18" ht="28.8" x14ac:dyDescent="0.55000000000000004">
      <c r="A3590">
        <v>3457</v>
      </c>
      <c r="B3590" s="3" t="s">
        <v>3456</v>
      </c>
      <c r="C3590" s="3" t="s">
        <v>7567</v>
      </c>
      <c r="D3590" s="6">
        <v>2000</v>
      </c>
      <c r="E3590" s="8">
        <v>2804</v>
      </c>
      <c r="F3590" t="s">
        <v>8218</v>
      </c>
      <c r="G3590" t="s">
        <v>8223</v>
      </c>
      <c r="H3590" t="s">
        <v>8245</v>
      </c>
      <c r="I3590">
        <v>1423720740</v>
      </c>
      <c r="J3590">
        <v>1421081857</v>
      </c>
      <c r="K3590" t="b">
        <v>0</v>
      </c>
      <c r="L3590">
        <v>55</v>
      </c>
      <c r="M3590" t="b">
        <v>1</v>
      </c>
      <c r="N3590" t="s">
        <v>8269</v>
      </c>
      <c r="O3590" s="9">
        <f t="shared" si="224"/>
        <v>42016.706678240742</v>
      </c>
      <c r="P3590" t="str">
        <f t="shared" si="225"/>
        <v>theater</v>
      </c>
      <c r="Q3590" t="str">
        <f t="shared" si="226"/>
        <v>plays</v>
      </c>
      <c r="R3590">
        <f t="shared" si="227"/>
        <v>2015</v>
      </c>
    </row>
    <row r="3591" spans="1:18" ht="43.2" x14ac:dyDescent="0.55000000000000004">
      <c r="A3591">
        <v>3465</v>
      </c>
      <c r="B3591" s="3" t="s">
        <v>3464</v>
      </c>
      <c r="C3591" s="3" t="s">
        <v>7575</v>
      </c>
      <c r="D3591" s="6">
        <v>2000</v>
      </c>
      <c r="E3591" s="8">
        <v>2060</v>
      </c>
      <c r="F3591" t="s">
        <v>8218</v>
      </c>
      <c r="G3591" t="s">
        <v>8224</v>
      </c>
      <c r="H3591" t="s">
        <v>8246</v>
      </c>
      <c r="I3591">
        <v>1439136000</v>
      </c>
      <c r="J3591">
        <v>1436972472</v>
      </c>
      <c r="K3591" t="b">
        <v>0</v>
      </c>
      <c r="L3591">
        <v>36</v>
      </c>
      <c r="M3591" t="b">
        <v>1</v>
      </c>
      <c r="N3591" t="s">
        <v>8269</v>
      </c>
      <c r="O3591" s="9">
        <f t="shared" si="224"/>
        <v>42200.625833333332</v>
      </c>
      <c r="P3591" t="str">
        <f t="shared" si="225"/>
        <v>theater</v>
      </c>
      <c r="Q3591" t="str">
        <f t="shared" si="226"/>
        <v>plays</v>
      </c>
      <c r="R3591">
        <f t="shared" si="227"/>
        <v>2015</v>
      </c>
    </row>
    <row r="3592" spans="1:18" ht="43.2" x14ac:dyDescent="0.55000000000000004">
      <c r="A3592">
        <v>3472</v>
      </c>
      <c r="B3592" s="3" t="s">
        <v>3471</v>
      </c>
      <c r="C3592" s="3" t="s">
        <v>7582</v>
      </c>
      <c r="D3592" s="6">
        <v>2000</v>
      </c>
      <c r="E3592" s="8">
        <v>2041</v>
      </c>
      <c r="F3592" t="s">
        <v>8218</v>
      </c>
      <c r="G3592" t="s">
        <v>8223</v>
      </c>
      <c r="H3592" t="s">
        <v>8245</v>
      </c>
      <c r="I3592">
        <v>1415253540</v>
      </c>
      <c r="J3592">
        <v>1413432331</v>
      </c>
      <c r="K3592" t="b">
        <v>0</v>
      </c>
      <c r="L3592">
        <v>23</v>
      </c>
      <c r="M3592" t="b">
        <v>1</v>
      </c>
      <c r="N3592" t="s">
        <v>8269</v>
      </c>
      <c r="O3592" s="9">
        <f t="shared" si="224"/>
        <v>41928.170497685183</v>
      </c>
      <c r="P3592" t="str">
        <f t="shared" si="225"/>
        <v>theater</v>
      </c>
      <c r="Q3592" t="str">
        <f t="shared" si="226"/>
        <v>plays</v>
      </c>
      <c r="R3592">
        <f t="shared" si="227"/>
        <v>2014</v>
      </c>
    </row>
    <row r="3593" spans="1:18" ht="43.2" x14ac:dyDescent="0.55000000000000004">
      <c r="A3593">
        <v>3474</v>
      </c>
      <c r="B3593" s="3" t="s">
        <v>3473</v>
      </c>
      <c r="C3593" s="3" t="s">
        <v>7584</v>
      </c>
      <c r="D3593" s="6">
        <v>2000</v>
      </c>
      <c r="E3593" s="8">
        <v>2020</v>
      </c>
      <c r="F3593" t="s">
        <v>8218</v>
      </c>
      <c r="G3593" t="s">
        <v>8224</v>
      </c>
      <c r="H3593" t="s">
        <v>8246</v>
      </c>
      <c r="I3593">
        <v>1469016131</v>
      </c>
      <c r="J3593">
        <v>1466424131</v>
      </c>
      <c r="K3593" t="b">
        <v>0</v>
      </c>
      <c r="L3593">
        <v>39</v>
      </c>
      <c r="M3593" t="b">
        <v>1</v>
      </c>
      <c r="N3593" t="s">
        <v>8269</v>
      </c>
      <c r="O3593" s="9">
        <f t="shared" si="224"/>
        <v>42541.501516203702</v>
      </c>
      <c r="P3593" t="str">
        <f t="shared" si="225"/>
        <v>theater</v>
      </c>
      <c r="Q3593" t="str">
        <f t="shared" si="226"/>
        <v>plays</v>
      </c>
      <c r="R3593">
        <f t="shared" si="227"/>
        <v>2016</v>
      </c>
    </row>
    <row r="3594" spans="1:18" ht="43.2" x14ac:dyDescent="0.55000000000000004">
      <c r="A3594">
        <v>3478</v>
      </c>
      <c r="B3594" s="3" t="s">
        <v>3477</v>
      </c>
      <c r="C3594" s="3" t="s">
        <v>7588</v>
      </c>
      <c r="D3594" s="6">
        <v>2000</v>
      </c>
      <c r="E3594" s="8">
        <v>2257</v>
      </c>
      <c r="F3594" t="s">
        <v>8218</v>
      </c>
      <c r="G3594" t="s">
        <v>8223</v>
      </c>
      <c r="H3594" t="s">
        <v>8245</v>
      </c>
      <c r="I3594">
        <v>1426539600</v>
      </c>
      <c r="J3594">
        <v>1424296822</v>
      </c>
      <c r="K3594" t="b">
        <v>0</v>
      </c>
      <c r="L3594">
        <v>57</v>
      </c>
      <c r="M3594" t="b">
        <v>1</v>
      </c>
      <c r="N3594" t="s">
        <v>8269</v>
      </c>
      <c r="O3594" s="9">
        <f t="shared" ref="O3594:O3657" si="228">(((J3594/60)/60)/24)+DATE(1970,1,1)</f>
        <v>42053.916921296302</v>
      </c>
      <c r="P3594" t="str">
        <f t="shared" ref="P3594:P3657" si="229">LEFT(N3594,SEARCH("/",N3594)-1)</f>
        <v>theater</v>
      </c>
      <c r="Q3594" t="str">
        <f t="shared" ref="Q3594:Q3657" si="230">RIGHT(N3594,LEN(N3594)-SEARCH("/",N3594))</f>
        <v>plays</v>
      </c>
      <c r="R3594">
        <f t="shared" ref="R3594:R3657" si="231">YEAR(O3594)</f>
        <v>2015</v>
      </c>
    </row>
    <row r="3595" spans="1:18" ht="43.2" x14ac:dyDescent="0.55000000000000004">
      <c r="A3595">
        <v>3487</v>
      </c>
      <c r="B3595" s="3" t="s">
        <v>3486</v>
      </c>
      <c r="C3595" s="3" t="s">
        <v>7597</v>
      </c>
      <c r="D3595" s="6">
        <v>2000</v>
      </c>
      <c r="E3595" s="8">
        <v>2555</v>
      </c>
      <c r="F3595" t="s">
        <v>8218</v>
      </c>
      <c r="G3595" t="s">
        <v>8224</v>
      </c>
      <c r="H3595" t="s">
        <v>8246</v>
      </c>
      <c r="I3595">
        <v>1435185252</v>
      </c>
      <c r="J3595">
        <v>1432593252</v>
      </c>
      <c r="K3595" t="b">
        <v>0</v>
      </c>
      <c r="L3595">
        <v>66</v>
      </c>
      <c r="M3595" t="b">
        <v>1</v>
      </c>
      <c r="N3595" t="s">
        <v>8269</v>
      </c>
      <c r="O3595" s="9">
        <f t="shared" si="228"/>
        <v>42149.940416666665</v>
      </c>
      <c r="P3595" t="str">
        <f t="shared" si="229"/>
        <v>theater</v>
      </c>
      <c r="Q3595" t="str">
        <f t="shared" si="230"/>
        <v>plays</v>
      </c>
      <c r="R3595">
        <f t="shared" si="231"/>
        <v>2015</v>
      </c>
    </row>
    <row r="3596" spans="1:18" ht="43.2" x14ac:dyDescent="0.55000000000000004">
      <c r="A3596">
        <v>3499</v>
      </c>
      <c r="B3596" s="3" t="s">
        <v>3498</v>
      </c>
      <c r="C3596" s="3" t="s">
        <v>7609</v>
      </c>
      <c r="D3596" s="6">
        <v>2000</v>
      </c>
      <c r="E3596" s="8">
        <v>2110</v>
      </c>
      <c r="F3596" t="s">
        <v>8218</v>
      </c>
      <c r="G3596" t="s">
        <v>8223</v>
      </c>
      <c r="H3596" t="s">
        <v>8245</v>
      </c>
      <c r="I3596">
        <v>1435733940</v>
      </c>
      <c r="J3596">
        <v>1431046325</v>
      </c>
      <c r="K3596" t="b">
        <v>0</v>
      </c>
      <c r="L3596">
        <v>35</v>
      </c>
      <c r="M3596" t="b">
        <v>1</v>
      </c>
      <c r="N3596" t="s">
        <v>8269</v>
      </c>
      <c r="O3596" s="9">
        <f t="shared" si="228"/>
        <v>42132.036168981482</v>
      </c>
      <c r="P3596" t="str">
        <f t="shared" si="229"/>
        <v>theater</v>
      </c>
      <c r="Q3596" t="str">
        <f t="shared" si="230"/>
        <v>plays</v>
      </c>
      <c r="R3596">
        <f t="shared" si="231"/>
        <v>2015</v>
      </c>
    </row>
    <row r="3597" spans="1:18" ht="43.2" x14ac:dyDescent="0.55000000000000004">
      <c r="A3597">
        <v>3519</v>
      </c>
      <c r="B3597" s="3" t="s">
        <v>3518</v>
      </c>
      <c r="C3597" s="3" t="s">
        <v>7629</v>
      </c>
      <c r="D3597" s="6">
        <v>2000</v>
      </c>
      <c r="E3597" s="8">
        <v>2027</v>
      </c>
      <c r="F3597" t="s">
        <v>8218</v>
      </c>
      <c r="G3597" t="s">
        <v>8224</v>
      </c>
      <c r="H3597" t="s">
        <v>8246</v>
      </c>
      <c r="I3597">
        <v>1425478950</v>
      </c>
      <c r="J3597">
        <v>1422886950</v>
      </c>
      <c r="K3597" t="b">
        <v>0</v>
      </c>
      <c r="L3597">
        <v>28</v>
      </c>
      <c r="M3597" t="b">
        <v>1</v>
      </c>
      <c r="N3597" t="s">
        <v>8269</v>
      </c>
      <c r="O3597" s="9">
        <f t="shared" si="228"/>
        <v>42037.598958333328</v>
      </c>
      <c r="P3597" t="str">
        <f t="shared" si="229"/>
        <v>theater</v>
      </c>
      <c r="Q3597" t="str">
        <f t="shared" si="230"/>
        <v>plays</v>
      </c>
      <c r="R3597">
        <f t="shared" si="231"/>
        <v>2015</v>
      </c>
    </row>
    <row r="3598" spans="1:18" ht="28.8" x14ac:dyDescent="0.55000000000000004">
      <c r="A3598">
        <v>3520</v>
      </c>
      <c r="B3598" s="3" t="s">
        <v>3519</v>
      </c>
      <c r="C3598" s="3" t="s">
        <v>7630</v>
      </c>
      <c r="D3598" s="6">
        <v>2000</v>
      </c>
      <c r="E3598" s="8">
        <v>2015</v>
      </c>
      <c r="F3598" t="s">
        <v>8218</v>
      </c>
      <c r="G3598" t="s">
        <v>8224</v>
      </c>
      <c r="H3598" t="s">
        <v>8246</v>
      </c>
      <c r="I3598">
        <v>1441547220</v>
      </c>
      <c r="J3598">
        <v>1439322412</v>
      </c>
      <c r="K3598" t="b">
        <v>0</v>
      </c>
      <c r="L3598">
        <v>21</v>
      </c>
      <c r="M3598" t="b">
        <v>1</v>
      </c>
      <c r="N3598" t="s">
        <v>8269</v>
      </c>
      <c r="O3598" s="9">
        <f t="shared" si="228"/>
        <v>42227.824212962965</v>
      </c>
      <c r="P3598" t="str">
        <f t="shared" si="229"/>
        <v>theater</v>
      </c>
      <c r="Q3598" t="str">
        <f t="shared" si="230"/>
        <v>plays</v>
      </c>
      <c r="R3598">
        <f t="shared" si="231"/>
        <v>2015</v>
      </c>
    </row>
    <row r="3599" spans="1:18" ht="43.2" x14ac:dyDescent="0.55000000000000004">
      <c r="A3599">
        <v>3535</v>
      </c>
      <c r="B3599" s="3" t="s">
        <v>3534</v>
      </c>
      <c r="C3599" s="3" t="s">
        <v>7645</v>
      </c>
      <c r="D3599" s="6">
        <v>2000</v>
      </c>
      <c r="E3599" s="8">
        <v>2063</v>
      </c>
      <c r="F3599" t="s">
        <v>8218</v>
      </c>
      <c r="G3599" t="s">
        <v>8224</v>
      </c>
      <c r="H3599" t="s">
        <v>8246</v>
      </c>
      <c r="I3599">
        <v>1443808800</v>
      </c>
      <c r="J3599">
        <v>1441120910</v>
      </c>
      <c r="K3599" t="b">
        <v>0</v>
      </c>
      <c r="L3599">
        <v>46</v>
      </c>
      <c r="M3599" t="b">
        <v>1</v>
      </c>
      <c r="N3599" t="s">
        <v>8269</v>
      </c>
      <c r="O3599" s="9">
        <f t="shared" si="228"/>
        <v>42248.640162037031</v>
      </c>
      <c r="P3599" t="str">
        <f t="shared" si="229"/>
        <v>theater</v>
      </c>
      <c r="Q3599" t="str">
        <f t="shared" si="230"/>
        <v>plays</v>
      </c>
      <c r="R3599">
        <f t="shared" si="231"/>
        <v>2015</v>
      </c>
    </row>
    <row r="3600" spans="1:18" ht="43.2" x14ac:dyDescent="0.55000000000000004">
      <c r="A3600">
        <v>3538</v>
      </c>
      <c r="B3600" s="3" t="s">
        <v>3537</v>
      </c>
      <c r="C3600" s="3" t="s">
        <v>7648</v>
      </c>
      <c r="D3600" s="6">
        <v>2000</v>
      </c>
      <c r="E3600" s="8">
        <v>2569</v>
      </c>
      <c r="F3600" t="s">
        <v>8218</v>
      </c>
      <c r="G3600" t="s">
        <v>8224</v>
      </c>
      <c r="H3600" t="s">
        <v>8246</v>
      </c>
      <c r="I3600">
        <v>1471428340</v>
      </c>
      <c r="J3600">
        <v>1469009140</v>
      </c>
      <c r="K3600" t="b">
        <v>0</v>
      </c>
      <c r="L3600">
        <v>83</v>
      </c>
      <c r="M3600" t="b">
        <v>1</v>
      </c>
      <c r="N3600" t="s">
        <v>8269</v>
      </c>
      <c r="O3600" s="9">
        <f t="shared" si="228"/>
        <v>42571.420601851853</v>
      </c>
      <c r="P3600" t="str">
        <f t="shared" si="229"/>
        <v>theater</v>
      </c>
      <c r="Q3600" t="str">
        <f t="shared" si="230"/>
        <v>plays</v>
      </c>
      <c r="R3600">
        <f t="shared" si="231"/>
        <v>2016</v>
      </c>
    </row>
    <row r="3601" spans="1:18" ht="43.2" x14ac:dyDescent="0.55000000000000004">
      <c r="A3601">
        <v>3566</v>
      </c>
      <c r="B3601" s="3" t="s">
        <v>3565</v>
      </c>
      <c r="C3601" s="3" t="s">
        <v>7676</v>
      </c>
      <c r="D3601" s="6">
        <v>2000</v>
      </c>
      <c r="E3601" s="8">
        <v>2095</v>
      </c>
      <c r="F3601" t="s">
        <v>8218</v>
      </c>
      <c r="G3601" t="s">
        <v>8224</v>
      </c>
      <c r="H3601" t="s">
        <v>8246</v>
      </c>
      <c r="I3601">
        <v>1422015083</v>
      </c>
      <c r="J3601">
        <v>1419423083</v>
      </c>
      <c r="K3601" t="b">
        <v>0</v>
      </c>
      <c r="L3601">
        <v>38</v>
      </c>
      <c r="M3601" t="b">
        <v>1</v>
      </c>
      <c r="N3601" t="s">
        <v>8269</v>
      </c>
      <c r="O3601" s="9">
        <f t="shared" si="228"/>
        <v>41997.507905092592</v>
      </c>
      <c r="P3601" t="str">
        <f t="shared" si="229"/>
        <v>theater</v>
      </c>
      <c r="Q3601" t="str">
        <f t="shared" si="230"/>
        <v>plays</v>
      </c>
      <c r="R3601">
        <f t="shared" si="231"/>
        <v>2014</v>
      </c>
    </row>
    <row r="3602" spans="1:18" ht="43.2" x14ac:dyDescent="0.55000000000000004">
      <c r="A3602">
        <v>3570</v>
      </c>
      <c r="B3602" s="3" t="s">
        <v>3569</v>
      </c>
      <c r="C3602" s="3" t="s">
        <v>7680</v>
      </c>
      <c r="D3602" s="6">
        <v>2000</v>
      </c>
      <c r="E3602" s="8">
        <v>2287</v>
      </c>
      <c r="F3602" t="s">
        <v>8218</v>
      </c>
      <c r="G3602" t="s">
        <v>8223</v>
      </c>
      <c r="H3602" t="s">
        <v>8245</v>
      </c>
      <c r="I3602">
        <v>1420009200</v>
      </c>
      <c r="J3602">
        <v>1417593483</v>
      </c>
      <c r="K3602" t="b">
        <v>0</v>
      </c>
      <c r="L3602">
        <v>26</v>
      </c>
      <c r="M3602" t="b">
        <v>1</v>
      </c>
      <c r="N3602" t="s">
        <v>8269</v>
      </c>
      <c r="O3602" s="9">
        <f t="shared" si="228"/>
        <v>41976.331979166673</v>
      </c>
      <c r="P3602" t="str">
        <f t="shared" si="229"/>
        <v>theater</v>
      </c>
      <c r="Q3602" t="str">
        <f t="shared" si="230"/>
        <v>plays</v>
      </c>
      <c r="R3602">
        <f t="shared" si="231"/>
        <v>2014</v>
      </c>
    </row>
    <row r="3603" spans="1:18" ht="43.2" x14ac:dyDescent="0.55000000000000004">
      <c r="A3603">
        <v>3592</v>
      </c>
      <c r="B3603" s="3" t="s">
        <v>3591</v>
      </c>
      <c r="C3603" s="3" t="s">
        <v>7702</v>
      </c>
      <c r="D3603" s="6">
        <v>2000</v>
      </c>
      <c r="E3603" s="8">
        <v>2545</v>
      </c>
      <c r="F3603" t="s">
        <v>8218</v>
      </c>
      <c r="G3603" t="s">
        <v>8223</v>
      </c>
      <c r="H3603" t="s">
        <v>8245</v>
      </c>
      <c r="I3603">
        <v>1423630740</v>
      </c>
      <c r="J3603">
        <v>1418673307</v>
      </c>
      <c r="K3603" t="b">
        <v>0</v>
      </c>
      <c r="L3603">
        <v>35</v>
      </c>
      <c r="M3603" t="b">
        <v>1</v>
      </c>
      <c r="N3603" t="s">
        <v>8269</v>
      </c>
      <c r="O3603" s="9">
        <f t="shared" si="228"/>
        <v>41988.829942129625</v>
      </c>
      <c r="P3603" t="str">
        <f t="shared" si="229"/>
        <v>theater</v>
      </c>
      <c r="Q3603" t="str">
        <f t="shared" si="230"/>
        <v>plays</v>
      </c>
      <c r="R3603">
        <f t="shared" si="231"/>
        <v>2014</v>
      </c>
    </row>
    <row r="3604" spans="1:18" ht="43.2" x14ac:dyDescent="0.55000000000000004">
      <c r="A3604">
        <v>3601</v>
      </c>
      <c r="B3604" s="3" t="s">
        <v>3600</v>
      </c>
      <c r="C3604" s="3" t="s">
        <v>7711</v>
      </c>
      <c r="D3604" s="6">
        <v>2000</v>
      </c>
      <c r="E3604" s="8">
        <v>2087</v>
      </c>
      <c r="F3604" t="s">
        <v>8218</v>
      </c>
      <c r="G3604" t="s">
        <v>8224</v>
      </c>
      <c r="H3604" t="s">
        <v>8246</v>
      </c>
      <c r="I3604">
        <v>1421452682</v>
      </c>
      <c r="J3604">
        <v>1418860682</v>
      </c>
      <c r="K3604" t="b">
        <v>0</v>
      </c>
      <c r="L3604">
        <v>53</v>
      </c>
      <c r="M3604" t="b">
        <v>1</v>
      </c>
      <c r="N3604" t="s">
        <v>8269</v>
      </c>
      <c r="O3604" s="9">
        <f t="shared" si="228"/>
        <v>41990.99863425926</v>
      </c>
      <c r="P3604" t="str">
        <f t="shared" si="229"/>
        <v>theater</v>
      </c>
      <c r="Q3604" t="str">
        <f t="shared" si="230"/>
        <v>plays</v>
      </c>
      <c r="R3604">
        <f t="shared" si="231"/>
        <v>2014</v>
      </c>
    </row>
    <row r="3605" spans="1:18" ht="43.2" x14ac:dyDescent="0.55000000000000004">
      <c r="A3605">
        <v>3618</v>
      </c>
      <c r="B3605" s="3" t="s">
        <v>3616</v>
      </c>
      <c r="C3605" s="3" t="s">
        <v>7728</v>
      </c>
      <c r="D3605" s="6">
        <v>2000</v>
      </c>
      <c r="E3605" s="8">
        <v>2020</v>
      </c>
      <c r="F3605" t="s">
        <v>8218</v>
      </c>
      <c r="G3605" t="s">
        <v>8224</v>
      </c>
      <c r="H3605" t="s">
        <v>8246</v>
      </c>
      <c r="I3605">
        <v>1433343850</v>
      </c>
      <c r="J3605">
        <v>1430751850</v>
      </c>
      <c r="K3605" t="b">
        <v>0</v>
      </c>
      <c r="L3605">
        <v>56</v>
      </c>
      <c r="M3605" t="b">
        <v>1</v>
      </c>
      <c r="N3605" t="s">
        <v>8269</v>
      </c>
      <c r="O3605" s="9">
        <f t="shared" si="228"/>
        <v>42128.627893518518</v>
      </c>
      <c r="P3605" t="str">
        <f t="shared" si="229"/>
        <v>theater</v>
      </c>
      <c r="Q3605" t="str">
        <f t="shared" si="230"/>
        <v>plays</v>
      </c>
      <c r="R3605">
        <f t="shared" si="231"/>
        <v>2015</v>
      </c>
    </row>
    <row r="3606" spans="1:18" ht="43.2" x14ac:dyDescent="0.55000000000000004">
      <c r="A3606">
        <v>3627</v>
      </c>
      <c r="B3606" s="3" t="s">
        <v>3625</v>
      </c>
      <c r="C3606" s="3" t="s">
        <v>7737</v>
      </c>
      <c r="D3606" s="6">
        <v>2000</v>
      </c>
      <c r="E3606" s="8">
        <v>2000</v>
      </c>
      <c r="F3606" t="s">
        <v>8218</v>
      </c>
      <c r="G3606" t="s">
        <v>8223</v>
      </c>
      <c r="H3606" t="s">
        <v>8245</v>
      </c>
      <c r="I3606">
        <v>1463803140</v>
      </c>
      <c r="J3606">
        <v>1459446487</v>
      </c>
      <c r="K3606" t="b">
        <v>0</v>
      </c>
      <c r="L3606">
        <v>29</v>
      </c>
      <c r="M3606" t="b">
        <v>1</v>
      </c>
      <c r="N3606" t="s">
        <v>8269</v>
      </c>
      <c r="O3606" s="9">
        <f t="shared" si="228"/>
        <v>42460.741747685184</v>
      </c>
      <c r="P3606" t="str">
        <f t="shared" si="229"/>
        <v>theater</v>
      </c>
      <c r="Q3606" t="str">
        <f t="shared" si="230"/>
        <v>plays</v>
      </c>
      <c r="R3606">
        <f t="shared" si="231"/>
        <v>2016</v>
      </c>
    </row>
    <row r="3607" spans="1:18" ht="43.2" x14ac:dyDescent="0.55000000000000004">
      <c r="A3607">
        <v>3653</v>
      </c>
      <c r="B3607" s="3" t="s">
        <v>3650</v>
      </c>
      <c r="C3607" s="3" t="s">
        <v>7763</v>
      </c>
      <c r="D3607" s="6">
        <v>2000</v>
      </c>
      <c r="E3607" s="8">
        <v>2010</v>
      </c>
      <c r="F3607" t="s">
        <v>8218</v>
      </c>
      <c r="G3607" t="s">
        <v>8224</v>
      </c>
      <c r="H3607" t="s">
        <v>8246</v>
      </c>
      <c r="I3607">
        <v>1438764207</v>
      </c>
      <c r="J3607">
        <v>1436172207</v>
      </c>
      <c r="K3607" t="b">
        <v>0</v>
      </c>
      <c r="L3607">
        <v>33</v>
      </c>
      <c r="M3607" t="b">
        <v>1</v>
      </c>
      <c r="N3607" t="s">
        <v>8269</v>
      </c>
      <c r="O3607" s="9">
        <f t="shared" si="228"/>
        <v>42191.363506944443</v>
      </c>
      <c r="P3607" t="str">
        <f t="shared" si="229"/>
        <v>theater</v>
      </c>
      <c r="Q3607" t="str">
        <f t="shared" si="230"/>
        <v>plays</v>
      </c>
      <c r="R3607">
        <f t="shared" si="231"/>
        <v>2015</v>
      </c>
    </row>
    <row r="3608" spans="1:18" ht="43.2" x14ac:dyDescent="0.55000000000000004">
      <c r="A3608">
        <v>3657</v>
      </c>
      <c r="B3608" s="3" t="s">
        <v>3654</v>
      </c>
      <c r="C3608" s="3" t="s">
        <v>7767</v>
      </c>
      <c r="D3608" s="6">
        <v>2000</v>
      </c>
      <c r="E3608" s="8">
        <v>2215</v>
      </c>
      <c r="F3608" t="s">
        <v>8218</v>
      </c>
      <c r="G3608" t="s">
        <v>8231</v>
      </c>
      <c r="H3608" t="s">
        <v>8252</v>
      </c>
      <c r="I3608">
        <v>1464817320</v>
      </c>
      <c r="J3608">
        <v>1462806419</v>
      </c>
      <c r="K3608" t="b">
        <v>0</v>
      </c>
      <c r="L3608">
        <v>20</v>
      </c>
      <c r="M3608" t="b">
        <v>1</v>
      </c>
      <c r="N3608" t="s">
        <v>8269</v>
      </c>
      <c r="O3608" s="9">
        <f t="shared" si="228"/>
        <v>42499.629849537043</v>
      </c>
      <c r="P3608" t="str">
        <f t="shared" si="229"/>
        <v>theater</v>
      </c>
      <c r="Q3608" t="str">
        <f t="shared" si="230"/>
        <v>plays</v>
      </c>
      <c r="R3608">
        <f t="shared" si="231"/>
        <v>2016</v>
      </c>
    </row>
    <row r="3609" spans="1:18" ht="28.8" x14ac:dyDescent="0.55000000000000004">
      <c r="A3609">
        <v>3678</v>
      </c>
      <c r="B3609" s="3" t="s">
        <v>3675</v>
      </c>
      <c r="C3609" s="3" t="s">
        <v>7788</v>
      </c>
      <c r="D3609" s="6">
        <v>2000</v>
      </c>
      <c r="E3609" s="8">
        <v>2050</v>
      </c>
      <c r="F3609" t="s">
        <v>8218</v>
      </c>
      <c r="G3609" t="s">
        <v>8224</v>
      </c>
      <c r="H3609" t="s">
        <v>8246</v>
      </c>
      <c r="I3609">
        <v>1433076298</v>
      </c>
      <c r="J3609">
        <v>1430052298</v>
      </c>
      <c r="K3609" t="b">
        <v>0</v>
      </c>
      <c r="L3609">
        <v>31</v>
      </c>
      <c r="M3609" t="b">
        <v>1</v>
      </c>
      <c r="N3609" t="s">
        <v>8269</v>
      </c>
      <c r="O3609" s="9">
        <f t="shared" si="228"/>
        <v>42120.531226851846</v>
      </c>
      <c r="P3609" t="str">
        <f t="shared" si="229"/>
        <v>theater</v>
      </c>
      <c r="Q3609" t="str">
        <f t="shared" si="230"/>
        <v>plays</v>
      </c>
      <c r="R3609">
        <f t="shared" si="231"/>
        <v>2015</v>
      </c>
    </row>
    <row r="3610" spans="1:18" ht="43.2" x14ac:dyDescent="0.55000000000000004">
      <c r="A3610">
        <v>3679</v>
      </c>
      <c r="B3610" s="3" t="s">
        <v>3676</v>
      </c>
      <c r="C3610" s="3" t="s">
        <v>7789</v>
      </c>
      <c r="D3610" s="6">
        <v>2000</v>
      </c>
      <c r="E3610" s="8">
        <v>2202</v>
      </c>
      <c r="F3610" t="s">
        <v>8218</v>
      </c>
      <c r="G3610" t="s">
        <v>8223</v>
      </c>
      <c r="H3610" t="s">
        <v>8245</v>
      </c>
      <c r="I3610">
        <v>1404190740</v>
      </c>
      <c r="J3610">
        <v>1401214581</v>
      </c>
      <c r="K3610" t="b">
        <v>0</v>
      </c>
      <c r="L3610">
        <v>30</v>
      </c>
      <c r="M3610" t="b">
        <v>1</v>
      </c>
      <c r="N3610" t="s">
        <v>8269</v>
      </c>
      <c r="O3610" s="9">
        <f t="shared" si="228"/>
        <v>41786.761354166665</v>
      </c>
      <c r="P3610" t="str">
        <f t="shared" si="229"/>
        <v>theater</v>
      </c>
      <c r="Q3610" t="str">
        <f t="shared" si="230"/>
        <v>plays</v>
      </c>
      <c r="R3610">
        <f t="shared" si="231"/>
        <v>2014</v>
      </c>
    </row>
    <row r="3611" spans="1:18" ht="43.2" x14ac:dyDescent="0.55000000000000004">
      <c r="A3611">
        <v>3696</v>
      </c>
      <c r="B3611" s="3" t="s">
        <v>3693</v>
      </c>
      <c r="C3611" s="3" t="s">
        <v>7806</v>
      </c>
      <c r="D3611" s="6">
        <v>2000</v>
      </c>
      <c r="E3611" s="8">
        <v>3100</v>
      </c>
      <c r="F3611" t="s">
        <v>8218</v>
      </c>
      <c r="G3611" t="s">
        <v>8224</v>
      </c>
      <c r="H3611" t="s">
        <v>8246</v>
      </c>
      <c r="I3611">
        <v>1423838916</v>
      </c>
      <c r="J3611">
        <v>1418654916</v>
      </c>
      <c r="K3611" t="b">
        <v>0</v>
      </c>
      <c r="L3611">
        <v>78</v>
      </c>
      <c r="M3611" t="b">
        <v>1</v>
      </c>
      <c r="N3611" t="s">
        <v>8269</v>
      </c>
      <c r="O3611" s="9">
        <f t="shared" si="228"/>
        <v>41988.617083333331</v>
      </c>
      <c r="P3611" t="str">
        <f t="shared" si="229"/>
        <v>theater</v>
      </c>
      <c r="Q3611" t="str">
        <f t="shared" si="230"/>
        <v>plays</v>
      </c>
      <c r="R3611">
        <f t="shared" si="231"/>
        <v>2014</v>
      </c>
    </row>
    <row r="3612" spans="1:18" ht="43.2" x14ac:dyDescent="0.55000000000000004">
      <c r="A3612">
        <v>3697</v>
      </c>
      <c r="B3612" s="3" t="s">
        <v>3694</v>
      </c>
      <c r="C3612" s="3" t="s">
        <v>7807</v>
      </c>
      <c r="D3612" s="6">
        <v>2000</v>
      </c>
      <c r="E3612" s="8">
        <v>2160</v>
      </c>
      <c r="F3612" t="s">
        <v>8218</v>
      </c>
      <c r="G3612" t="s">
        <v>8224</v>
      </c>
      <c r="H3612" t="s">
        <v>8246</v>
      </c>
      <c r="I3612">
        <v>1462878648</v>
      </c>
      <c r="J3612">
        <v>1461064248</v>
      </c>
      <c r="K3612" t="b">
        <v>0</v>
      </c>
      <c r="L3612">
        <v>30</v>
      </c>
      <c r="M3612" t="b">
        <v>1</v>
      </c>
      <c r="N3612" t="s">
        <v>8269</v>
      </c>
      <c r="O3612" s="9">
        <f t="shared" si="228"/>
        <v>42479.465833333335</v>
      </c>
      <c r="P3612" t="str">
        <f t="shared" si="229"/>
        <v>theater</v>
      </c>
      <c r="Q3612" t="str">
        <f t="shared" si="230"/>
        <v>plays</v>
      </c>
      <c r="R3612">
        <f t="shared" si="231"/>
        <v>2016</v>
      </c>
    </row>
    <row r="3613" spans="1:18" ht="43.2" x14ac:dyDescent="0.55000000000000004">
      <c r="A3613">
        <v>3713</v>
      </c>
      <c r="B3613" s="3" t="s">
        <v>3710</v>
      </c>
      <c r="C3613" s="3" t="s">
        <v>7823</v>
      </c>
      <c r="D3613" s="6">
        <v>2000</v>
      </c>
      <c r="E3613" s="8">
        <v>2030</v>
      </c>
      <c r="F3613" t="s">
        <v>8218</v>
      </c>
      <c r="G3613" t="s">
        <v>8223</v>
      </c>
      <c r="H3613" t="s">
        <v>8245</v>
      </c>
      <c r="I3613">
        <v>1465062166</v>
      </c>
      <c r="J3613">
        <v>1463334166</v>
      </c>
      <c r="K3613" t="b">
        <v>0</v>
      </c>
      <c r="L3613">
        <v>19</v>
      </c>
      <c r="M3613" t="b">
        <v>1</v>
      </c>
      <c r="N3613" t="s">
        <v>8269</v>
      </c>
      <c r="O3613" s="9">
        <f t="shared" si="228"/>
        <v>42505.738032407404</v>
      </c>
      <c r="P3613" t="str">
        <f t="shared" si="229"/>
        <v>theater</v>
      </c>
      <c r="Q3613" t="str">
        <f t="shared" si="230"/>
        <v>plays</v>
      </c>
      <c r="R3613">
        <f t="shared" si="231"/>
        <v>2016</v>
      </c>
    </row>
    <row r="3614" spans="1:18" ht="43.2" x14ac:dyDescent="0.55000000000000004">
      <c r="A3614">
        <v>3727</v>
      </c>
      <c r="B3614" s="3" t="s">
        <v>3724</v>
      </c>
      <c r="C3614" s="3" t="s">
        <v>7837</v>
      </c>
      <c r="D3614" s="6">
        <v>2000</v>
      </c>
      <c r="E3614" s="8">
        <v>2015</v>
      </c>
      <c r="F3614" t="s">
        <v>8218</v>
      </c>
      <c r="G3614" t="s">
        <v>8223</v>
      </c>
      <c r="H3614" t="s">
        <v>8245</v>
      </c>
      <c r="I3614">
        <v>1476939300</v>
      </c>
      <c r="J3614">
        <v>1474273294</v>
      </c>
      <c r="K3614" t="b">
        <v>0</v>
      </c>
      <c r="L3614">
        <v>33</v>
      </c>
      <c r="M3614" t="b">
        <v>1</v>
      </c>
      <c r="N3614" t="s">
        <v>8269</v>
      </c>
      <c r="O3614" s="9">
        <f t="shared" si="228"/>
        <v>42632.348310185189</v>
      </c>
      <c r="P3614" t="str">
        <f t="shared" si="229"/>
        <v>theater</v>
      </c>
      <c r="Q3614" t="str">
        <f t="shared" si="230"/>
        <v>plays</v>
      </c>
      <c r="R3614">
        <f t="shared" si="231"/>
        <v>2016</v>
      </c>
    </row>
    <row r="3615" spans="1:18" ht="43.2" x14ac:dyDescent="0.55000000000000004">
      <c r="A3615">
        <v>3740</v>
      </c>
      <c r="B3615" s="3" t="s">
        <v>3737</v>
      </c>
      <c r="C3615" s="3" t="s">
        <v>7850</v>
      </c>
      <c r="D3615" s="6">
        <v>2000</v>
      </c>
      <c r="E3615" s="8">
        <v>358</v>
      </c>
      <c r="F3615" t="s">
        <v>8220</v>
      </c>
      <c r="G3615" t="s">
        <v>8223</v>
      </c>
      <c r="H3615" t="s">
        <v>8245</v>
      </c>
      <c r="I3615">
        <v>1407808438</v>
      </c>
      <c r="J3615">
        <v>1405217355</v>
      </c>
      <c r="K3615" t="b">
        <v>0</v>
      </c>
      <c r="L3615">
        <v>14</v>
      </c>
      <c r="M3615" t="b">
        <v>0</v>
      </c>
      <c r="N3615" t="s">
        <v>8269</v>
      </c>
      <c r="O3615" s="9">
        <f t="shared" si="228"/>
        <v>41833.089756944442</v>
      </c>
      <c r="P3615" t="str">
        <f t="shared" si="229"/>
        <v>theater</v>
      </c>
      <c r="Q3615" t="str">
        <f t="shared" si="230"/>
        <v>plays</v>
      </c>
      <c r="R3615">
        <f t="shared" si="231"/>
        <v>2014</v>
      </c>
    </row>
    <row r="3616" spans="1:18" ht="43.2" x14ac:dyDescent="0.55000000000000004">
      <c r="A3616">
        <v>3809</v>
      </c>
      <c r="B3616" s="3" t="s">
        <v>3806</v>
      </c>
      <c r="C3616" s="3" t="s">
        <v>7919</v>
      </c>
      <c r="D3616" s="6">
        <v>2000</v>
      </c>
      <c r="E3616" s="8">
        <v>2025</v>
      </c>
      <c r="F3616" t="s">
        <v>8218</v>
      </c>
      <c r="G3616" t="s">
        <v>8224</v>
      </c>
      <c r="H3616" t="s">
        <v>8246</v>
      </c>
      <c r="I3616">
        <v>1406761200</v>
      </c>
      <c r="J3616">
        <v>1402403907</v>
      </c>
      <c r="K3616" t="b">
        <v>0</v>
      </c>
      <c r="L3616">
        <v>38</v>
      </c>
      <c r="M3616" t="b">
        <v>1</v>
      </c>
      <c r="N3616" t="s">
        <v>8269</v>
      </c>
      <c r="O3616" s="9">
        <f t="shared" si="228"/>
        <v>41800.526701388888</v>
      </c>
      <c r="P3616" t="str">
        <f t="shared" si="229"/>
        <v>theater</v>
      </c>
      <c r="Q3616" t="str">
        <f t="shared" si="230"/>
        <v>plays</v>
      </c>
      <c r="R3616">
        <f t="shared" si="231"/>
        <v>2014</v>
      </c>
    </row>
    <row r="3617" spans="1:18" ht="43.2" x14ac:dyDescent="0.55000000000000004">
      <c r="A3617">
        <v>3812</v>
      </c>
      <c r="B3617" s="3" t="s">
        <v>3809</v>
      </c>
      <c r="C3617" s="3" t="s">
        <v>7922</v>
      </c>
      <c r="D3617" s="6">
        <v>2000</v>
      </c>
      <c r="E3617" s="8">
        <v>2191</v>
      </c>
      <c r="F3617" t="s">
        <v>8218</v>
      </c>
      <c r="G3617" t="s">
        <v>8228</v>
      </c>
      <c r="H3617" t="s">
        <v>8250</v>
      </c>
      <c r="I3617">
        <v>1433131140</v>
      </c>
      <c r="J3617">
        <v>1429120908</v>
      </c>
      <c r="K3617" t="b">
        <v>0</v>
      </c>
      <c r="L3617">
        <v>11</v>
      </c>
      <c r="M3617" t="b">
        <v>1</v>
      </c>
      <c r="N3617" t="s">
        <v>8269</v>
      </c>
      <c r="O3617" s="9">
        <f t="shared" si="228"/>
        <v>42109.751250000001</v>
      </c>
      <c r="P3617" t="str">
        <f t="shared" si="229"/>
        <v>theater</v>
      </c>
      <c r="Q3617" t="str">
        <f t="shared" si="230"/>
        <v>plays</v>
      </c>
      <c r="R3617">
        <f t="shared" si="231"/>
        <v>2015</v>
      </c>
    </row>
    <row r="3618" spans="1:18" ht="43.2" x14ac:dyDescent="0.55000000000000004">
      <c r="A3618">
        <v>3817</v>
      </c>
      <c r="B3618" s="3" t="s">
        <v>3814</v>
      </c>
      <c r="C3618" s="3" t="s">
        <v>7927</v>
      </c>
      <c r="D3618" s="6">
        <v>2000</v>
      </c>
      <c r="E3618" s="8">
        <v>2145</v>
      </c>
      <c r="F3618" t="s">
        <v>8218</v>
      </c>
      <c r="G3618" t="s">
        <v>8223</v>
      </c>
      <c r="H3618" t="s">
        <v>8245</v>
      </c>
      <c r="I3618">
        <v>1445659140</v>
      </c>
      <c r="J3618">
        <v>1444236216</v>
      </c>
      <c r="K3618" t="b">
        <v>0</v>
      </c>
      <c r="L3618">
        <v>20</v>
      </c>
      <c r="M3618" t="b">
        <v>1</v>
      </c>
      <c r="N3618" t="s">
        <v>8269</v>
      </c>
      <c r="O3618" s="9">
        <f t="shared" si="228"/>
        <v>42284.69694444444</v>
      </c>
      <c r="P3618" t="str">
        <f t="shared" si="229"/>
        <v>theater</v>
      </c>
      <c r="Q3618" t="str">
        <f t="shared" si="230"/>
        <v>plays</v>
      </c>
      <c r="R3618">
        <f t="shared" si="231"/>
        <v>2015</v>
      </c>
    </row>
    <row r="3619" spans="1:18" ht="28.8" x14ac:dyDescent="0.55000000000000004">
      <c r="A3619">
        <v>3837</v>
      </c>
      <c r="B3619" s="3" t="s">
        <v>3834</v>
      </c>
      <c r="C3619" s="3" t="s">
        <v>7946</v>
      </c>
      <c r="D3619" s="6">
        <v>2000</v>
      </c>
      <c r="E3619" s="8">
        <v>2042</v>
      </c>
      <c r="F3619" t="s">
        <v>8218</v>
      </c>
      <c r="G3619" t="s">
        <v>8224</v>
      </c>
      <c r="H3619" t="s">
        <v>8246</v>
      </c>
      <c r="I3619">
        <v>1435947758</v>
      </c>
      <c r="J3619">
        <v>1432837358</v>
      </c>
      <c r="K3619" t="b">
        <v>0</v>
      </c>
      <c r="L3619">
        <v>17</v>
      </c>
      <c r="M3619" t="b">
        <v>1</v>
      </c>
      <c r="N3619" t="s">
        <v>8269</v>
      </c>
      <c r="O3619" s="9">
        <f t="shared" si="228"/>
        <v>42152.765717592592</v>
      </c>
      <c r="P3619" t="str">
        <f t="shared" si="229"/>
        <v>theater</v>
      </c>
      <c r="Q3619" t="str">
        <f t="shared" si="230"/>
        <v>plays</v>
      </c>
      <c r="R3619">
        <f t="shared" si="231"/>
        <v>2015</v>
      </c>
    </row>
    <row r="3620" spans="1:18" ht="43.2" x14ac:dyDescent="0.55000000000000004">
      <c r="A3620">
        <v>3839</v>
      </c>
      <c r="B3620" s="3" t="s">
        <v>3836</v>
      </c>
      <c r="C3620" s="3" t="s">
        <v>7948</v>
      </c>
      <c r="D3620" s="6">
        <v>2000</v>
      </c>
      <c r="E3620" s="8">
        <v>2025</v>
      </c>
      <c r="F3620" t="s">
        <v>8218</v>
      </c>
      <c r="G3620" t="s">
        <v>8223</v>
      </c>
      <c r="H3620" t="s">
        <v>8245</v>
      </c>
      <c r="I3620">
        <v>1438226724</v>
      </c>
      <c r="J3620">
        <v>1433042724</v>
      </c>
      <c r="K3620" t="b">
        <v>0</v>
      </c>
      <c r="L3620">
        <v>32</v>
      </c>
      <c r="M3620" t="b">
        <v>1</v>
      </c>
      <c r="N3620" t="s">
        <v>8269</v>
      </c>
      <c r="O3620" s="9">
        <f t="shared" si="228"/>
        <v>42155.142638888887</v>
      </c>
      <c r="P3620" t="str">
        <f t="shared" si="229"/>
        <v>theater</v>
      </c>
      <c r="Q3620" t="str">
        <f t="shared" si="230"/>
        <v>plays</v>
      </c>
      <c r="R3620">
        <f t="shared" si="231"/>
        <v>2015</v>
      </c>
    </row>
    <row r="3621" spans="1:18" x14ac:dyDescent="0.55000000000000004">
      <c r="A3621">
        <v>3861</v>
      </c>
      <c r="B3621" s="3" t="s">
        <v>3858</v>
      </c>
      <c r="C3621" s="3" t="s">
        <v>7970</v>
      </c>
      <c r="D3621" s="6">
        <v>2000</v>
      </c>
      <c r="E3621" s="8">
        <v>100</v>
      </c>
      <c r="F3621" t="s">
        <v>8220</v>
      </c>
      <c r="G3621" t="s">
        <v>8223</v>
      </c>
      <c r="H3621" t="s">
        <v>8245</v>
      </c>
      <c r="I3621">
        <v>1415828820</v>
      </c>
      <c r="J3621">
        <v>1412258977</v>
      </c>
      <c r="K3621" t="b">
        <v>0</v>
      </c>
      <c r="L3621">
        <v>1</v>
      </c>
      <c r="M3621" t="b">
        <v>0</v>
      </c>
      <c r="N3621" t="s">
        <v>8269</v>
      </c>
      <c r="O3621" s="9">
        <f t="shared" si="228"/>
        <v>41914.590011574073</v>
      </c>
      <c r="P3621" t="str">
        <f t="shared" si="229"/>
        <v>theater</v>
      </c>
      <c r="Q3621" t="str">
        <f t="shared" si="230"/>
        <v>plays</v>
      </c>
      <c r="R3621">
        <f t="shared" si="231"/>
        <v>2014</v>
      </c>
    </row>
    <row r="3622" spans="1:18" ht="28.8" x14ac:dyDescent="0.55000000000000004">
      <c r="A3622">
        <v>3866</v>
      </c>
      <c r="B3622" s="3" t="s">
        <v>3863</v>
      </c>
      <c r="C3622" s="3" t="s">
        <v>7975</v>
      </c>
      <c r="D3622" s="6">
        <v>2000</v>
      </c>
      <c r="E3622" s="8">
        <v>11</v>
      </c>
      <c r="F3622" t="s">
        <v>8220</v>
      </c>
      <c r="G3622" t="s">
        <v>8223</v>
      </c>
      <c r="H3622" t="s">
        <v>8245</v>
      </c>
      <c r="I3622">
        <v>1458703740</v>
      </c>
      <c r="J3622">
        <v>1454453021</v>
      </c>
      <c r="K3622" t="b">
        <v>0</v>
      </c>
      <c r="L3622">
        <v>2</v>
      </c>
      <c r="M3622" t="b">
        <v>0</v>
      </c>
      <c r="N3622" t="s">
        <v>8269</v>
      </c>
      <c r="O3622" s="9">
        <f t="shared" si="228"/>
        <v>42402.947002314817</v>
      </c>
      <c r="P3622" t="str">
        <f t="shared" si="229"/>
        <v>theater</v>
      </c>
      <c r="Q3622" t="str">
        <f t="shared" si="230"/>
        <v>plays</v>
      </c>
      <c r="R3622">
        <f t="shared" si="231"/>
        <v>2016</v>
      </c>
    </row>
    <row r="3623" spans="1:18" ht="43.2" x14ac:dyDescent="0.55000000000000004">
      <c r="A3623">
        <v>3867</v>
      </c>
      <c r="B3623" s="3" t="s">
        <v>3864</v>
      </c>
      <c r="C3623" s="3" t="s">
        <v>7976</v>
      </c>
      <c r="D3623" s="6">
        <v>2000</v>
      </c>
      <c r="E3623" s="8">
        <v>251</v>
      </c>
      <c r="F3623" t="s">
        <v>8220</v>
      </c>
      <c r="G3623" t="s">
        <v>8223</v>
      </c>
      <c r="H3623" t="s">
        <v>8245</v>
      </c>
      <c r="I3623">
        <v>1466278339</v>
      </c>
      <c r="J3623">
        <v>1463686339</v>
      </c>
      <c r="K3623" t="b">
        <v>0</v>
      </c>
      <c r="L3623">
        <v>5</v>
      </c>
      <c r="M3623" t="b">
        <v>0</v>
      </c>
      <c r="N3623" t="s">
        <v>8269</v>
      </c>
      <c r="O3623" s="9">
        <f t="shared" si="228"/>
        <v>42509.814108796301</v>
      </c>
      <c r="P3623" t="str">
        <f t="shared" si="229"/>
        <v>theater</v>
      </c>
      <c r="Q3623" t="str">
        <f t="shared" si="230"/>
        <v>plays</v>
      </c>
      <c r="R3623">
        <f t="shared" si="231"/>
        <v>2016</v>
      </c>
    </row>
    <row r="3624" spans="1:18" ht="43.2" x14ac:dyDescent="0.55000000000000004">
      <c r="A3624">
        <v>3888</v>
      </c>
      <c r="B3624" s="3" t="s">
        <v>3885</v>
      </c>
      <c r="C3624" s="3" t="s">
        <v>7996</v>
      </c>
      <c r="D3624" s="6">
        <v>2000</v>
      </c>
      <c r="E3624" s="8">
        <v>542</v>
      </c>
      <c r="F3624" t="s">
        <v>8220</v>
      </c>
      <c r="G3624" t="s">
        <v>8224</v>
      </c>
      <c r="H3624" t="s">
        <v>8246</v>
      </c>
      <c r="I3624">
        <v>1488114358</v>
      </c>
      <c r="J3624">
        <v>1485522358</v>
      </c>
      <c r="K3624" t="b">
        <v>0</v>
      </c>
      <c r="L3624">
        <v>14</v>
      </c>
      <c r="M3624" t="b">
        <v>0</v>
      </c>
      <c r="N3624" t="s">
        <v>8269</v>
      </c>
      <c r="O3624" s="9">
        <f t="shared" si="228"/>
        <v>42762.545810185184</v>
      </c>
      <c r="P3624" t="str">
        <f t="shared" si="229"/>
        <v>theater</v>
      </c>
      <c r="Q3624" t="str">
        <f t="shared" si="230"/>
        <v>plays</v>
      </c>
      <c r="R3624">
        <f t="shared" si="231"/>
        <v>2017</v>
      </c>
    </row>
    <row r="3625" spans="1:18" ht="43.2" x14ac:dyDescent="0.55000000000000004">
      <c r="A3625">
        <v>3916</v>
      </c>
      <c r="B3625" s="3" t="s">
        <v>3913</v>
      </c>
      <c r="C3625" s="3" t="s">
        <v>8024</v>
      </c>
      <c r="D3625" s="6">
        <v>2000</v>
      </c>
      <c r="E3625" s="8">
        <v>0</v>
      </c>
      <c r="F3625" t="s">
        <v>8220</v>
      </c>
      <c r="G3625" t="s">
        <v>8231</v>
      </c>
      <c r="H3625" t="s">
        <v>8252</v>
      </c>
      <c r="I3625">
        <v>1464952752</v>
      </c>
      <c r="J3625">
        <v>1462360752</v>
      </c>
      <c r="K3625" t="b">
        <v>0</v>
      </c>
      <c r="L3625">
        <v>0</v>
      </c>
      <c r="M3625" t="b">
        <v>0</v>
      </c>
      <c r="N3625" t="s">
        <v>8269</v>
      </c>
      <c r="O3625" s="9">
        <f t="shared" si="228"/>
        <v>42494.471666666665</v>
      </c>
      <c r="P3625" t="str">
        <f t="shared" si="229"/>
        <v>theater</v>
      </c>
      <c r="Q3625" t="str">
        <f t="shared" si="230"/>
        <v>plays</v>
      </c>
      <c r="R3625">
        <f t="shared" si="231"/>
        <v>2016</v>
      </c>
    </row>
    <row r="3626" spans="1:18" ht="43.2" x14ac:dyDescent="0.55000000000000004">
      <c r="A3626">
        <v>3945</v>
      </c>
      <c r="B3626" s="3" t="s">
        <v>3942</v>
      </c>
      <c r="C3626" s="3" t="s">
        <v>8053</v>
      </c>
      <c r="D3626" s="6">
        <v>2000</v>
      </c>
      <c r="E3626" s="8">
        <v>5</v>
      </c>
      <c r="F3626" t="s">
        <v>8220</v>
      </c>
      <c r="G3626" t="s">
        <v>8223</v>
      </c>
      <c r="H3626" t="s">
        <v>8245</v>
      </c>
      <c r="I3626">
        <v>1431717268</v>
      </c>
      <c r="J3626">
        <v>1429125268</v>
      </c>
      <c r="K3626" t="b">
        <v>0</v>
      </c>
      <c r="L3626">
        <v>1</v>
      </c>
      <c r="M3626" t="b">
        <v>0</v>
      </c>
      <c r="N3626" t="s">
        <v>8269</v>
      </c>
      <c r="O3626" s="9">
        <f t="shared" si="228"/>
        <v>42109.801712962959</v>
      </c>
      <c r="P3626" t="str">
        <f t="shared" si="229"/>
        <v>theater</v>
      </c>
      <c r="Q3626" t="str">
        <f t="shared" si="230"/>
        <v>plays</v>
      </c>
      <c r="R3626">
        <f t="shared" si="231"/>
        <v>2015</v>
      </c>
    </row>
    <row r="3627" spans="1:18" ht="43.2" x14ac:dyDescent="0.55000000000000004">
      <c r="A3627">
        <v>3958</v>
      </c>
      <c r="B3627" s="3" t="s">
        <v>3955</v>
      </c>
      <c r="C3627" s="3" t="s">
        <v>8065</v>
      </c>
      <c r="D3627" s="6">
        <v>2000</v>
      </c>
      <c r="E3627" s="8">
        <v>641</v>
      </c>
      <c r="F3627" t="s">
        <v>8220</v>
      </c>
      <c r="G3627" t="s">
        <v>8223</v>
      </c>
      <c r="H3627" t="s">
        <v>8245</v>
      </c>
      <c r="I3627">
        <v>1406988000</v>
      </c>
      <c r="J3627">
        <v>1403822912</v>
      </c>
      <c r="K3627" t="b">
        <v>0</v>
      </c>
      <c r="L3627">
        <v>16</v>
      </c>
      <c r="M3627" t="b">
        <v>0</v>
      </c>
      <c r="N3627" t="s">
        <v>8269</v>
      </c>
      <c r="O3627" s="9">
        <f t="shared" si="228"/>
        <v>41816.950370370374</v>
      </c>
      <c r="P3627" t="str">
        <f t="shared" si="229"/>
        <v>theater</v>
      </c>
      <c r="Q3627" t="str">
        <f t="shared" si="230"/>
        <v>plays</v>
      </c>
      <c r="R3627">
        <f t="shared" si="231"/>
        <v>2014</v>
      </c>
    </row>
    <row r="3628" spans="1:18" ht="43.2" x14ac:dyDescent="0.55000000000000004">
      <c r="A3628">
        <v>3964</v>
      </c>
      <c r="B3628" s="3" t="s">
        <v>3961</v>
      </c>
      <c r="C3628" s="3" t="s">
        <v>8071</v>
      </c>
      <c r="D3628" s="6">
        <v>2000</v>
      </c>
      <c r="E3628" s="8">
        <v>126</v>
      </c>
      <c r="F3628" t="s">
        <v>8220</v>
      </c>
      <c r="G3628" t="s">
        <v>8223</v>
      </c>
      <c r="H3628" t="s">
        <v>8245</v>
      </c>
      <c r="I3628">
        <v>1429460386</v>
      </c>
      <c r="J3628">
        <v>1424279986</v>
      </c>
      <c r="K3628" t="b">
        <v>0</v>
      </c>
      <c r="L3628">
        <v>3</v>
      </c>
      <c r="M3628" t="b">
        <v>0</v>
      </c>
      <c r="N3628" t="s">
        <v>8269</v>
      </c>
      <c r="O3628" s="9">
        <f t="shared" si="228"/>
        <v>42053.722060185188</v>
      </c>
      <c r="P3628" t="str">
        <f t="shared" si="229"/>
        <v>theater</v>
      </c>
      <c r="Q3628" t="str">
        <f t="shared" si="230"/>
        <v>plays</v>
      </c>
      <c r="R3628">
        <f t="shared" si="231"/>
        <v>2015</v>
      </c>
    </row>
    <row r="3629" spans="1:18" ht="43.2" x14ac:dyDescent="0.55000000000000004">
      <c r="A3629">
        <v>3965</v>
      </c>
      <c r="B3629" s="3" t="s">
        <v>3962</v>
      </c>
      <c r="C3629" s="3" t="s">
        <v>8072</v>
      </c>
      <c r="D3629" s="6">
        <v>2000</v>
      </c>
      <c r="E3629" s="8">
        <v>285</v>
      </c>
      <c r="F3629" t="s">
        <v>8220</v>
      </c>
      <c r="G3629" t="s">
        <v>8223</v>
      </c>
      <c r="H3629" t="s">
        <v>8245</v>
      </c>
      <c r="I3629">
        <v>1460608780</v>
      </c>
      <c r="J3629">
        <v>1455428380</v>
      </c>
      <c r="K3629" t="b">
        <v>0</v>
      </c>
      <c r="L3629">
        <v>4</v>
      </c>
      <c r="M3629" t="b">
        <v>0</v>
      </c>
      <c r="N3629" t="s">
        <v>8269</v>
      </c>
      <c r="O3629" s="9">
        <f t="shared" si="228"/>
        <v>42414.235879629632</v>
      </c>
      <c r="P3629" t="str">
        <f t="shared" si="229"/>
        <v>theater</v>
      </c>
      <c r="Q3629" t="str">
        <f t="shared" si="230"/>
        <v>plays</v>
      </c>
      <c r="R3629">
        <f t="shared" si="231"/>
        <v>2016</v>
      </c>
    </row>
    <row r="3630" spans="1:18" ht="43.2" hidden="1" x14ac:dyDescent="0.55000000000000004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228"/>
        <v>42291.833287037036</v>
      </c>
      <c r="P3630" t="str">
        <f t="shared" si="229"/>
        <v>theater</v>
      </c>
      <c r="Q3630" t="str">
        <f t="shared" si="230"/>
        <v>musical</v>
      </c>
      <c r="R3630">
        <f t="shared" si="231"/>
        <v>2015</v>
      </c>
    </row>
    <row r="3631" spans="1:18" ht="43.2" hidden="1" x14ac:dyDescent="0.55000000000000004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228"/>
        <v>42437.094490740739</v>
      </c>
      <c r="P3631" t="str">
        <f t="shared" si="229"/>
        <v>theater</v>
      </c>
      <c r="Q3631" t="str">
        <f t="shared" si="230"/>
        <v>musical</v>
      </c>
      <c r="R3631">
        <f t="shared" si="231"/>
        <v>2016</v>
      </c>
    </row>
    <row r="3632" spans="1:18" ht="43.2" hidden="1" x14ac:dyDescent="0.55000000000000004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228"/>
        <v>41942.84710648148</v>
      </c>
      <c r="P3632" t="str">
        <f t="shared" si="229"/>
        <v>theater</v>
      </c>
      <c r="Q3632" t="str">
        <f t="shared" si="230"/>
        <v>musical</v>
      </c>
      <c r="R3632">
        <f t="shared" si="231"/>
        <v>2014</v>
      </c>
    </row>
    <row r="3633" spans="1:18" ht="43.2" hidden="1" x14ac:dyDescent="0.55000000000000004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228"/>
        <v>41880.753437499996</v>
      </c>
      <c r="P3633" t="str">
        <f t="shared" si="229"/>
        <v>theater</v>
      </c>
      <c r="Q3633" t="str">
        <f t="shared" si="230"/>
        <v>musical</v>
      </c>
      <c r="R3633">
        <f t="shared" si="231"/>
        <v>2014</v>
      </c>
    </row>
    <row r="3634" spans="1:18" ht="43.2" hidden="1" x14ac:dyDescent="0.55000000000000004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228"/>
        <v>41946.936909722222</v>
      </c>
      <c r="P3634" t="str">
        <f t="shared" si="229"/>
        <v>theater</v>
      </c>
      <c r="Q3634" t="str">
        <f t="shared" si="230"/>
        <v>musical</v>
      </c>
      <c r="R3634">
        <f t="shared" si="231"/>
        <v>2014</v>
      </c>
    </row>
    <row r="3635" spans="1:18" ht="43.2" hidden="1" x14ac:dyDescent="0.55000000000000004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228"/>
        <v>42649.623460648145</v>
      </c>
      <c r="P3635" t="str">
        <f t="shared" si="229"/>
        <v>theater</v>
      </c>
      <c r="Q3635" t="str">
        <f t="shared" si="230"/>
        <v>musical</v>
      </c>
      <c r="R3635">
        <f t="shared" si="231"/>
        <v>2016</v>
      </c>
    </row>
    <row r="3636" spans="1:18" ht="43.2" hidden="1" x14ac:dyDescent="0.55000000000000004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228"/>
        <v>42701.166365740741</v>
      </c>
      <c r="P3636" t="str">
        <f t="shared" si="229"/>
        <v>theater</v>
      </c>
      <c r="Q3636" t="str">
        <f t="shared" si="230"/>
        <v>musical</v>
      </c>
      <c r="R3636">
        <f t="shared" si="231"/>
        <v>2016</v>
      </c>
    </row>
    <row r="3637" spans="1:18" ht="28.8" hidden="1" x14ac:dyDescent="0.55000000000000004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228"/>
        <v>42450.88282407407</v>
      </c>
      <c r="P3637" t="str">
        <f t="shared" si="229"/>
        <v>theater</v>
      </c>
      <c r="Q3637" t="str">
        <f t="shared" si="230"/>
        <v>musical</v>
      </c>
      <c r="R3637">
        <f t="shared" si="231"/>
        <v>2016</v>
      </c>
    </row>
    <row r="3638" spans="1:18" ht="43.2" hidden="1" x14ac:dyDescent="0.55000000000000004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228"/>
        <v>42226.694780092599</v>
      </c>
      <c r="P3638" t="str">
        <f t="shared" si="229"/>
        <v>theater</v>
      </c>
      <c r="Q3638" t="str">
        <f t="shared" si="230"/>
        <v>musical</v>
      </c>
      <c r="R3638">
        <f t="shared" si="231"/>
        <v>2015</v>
      </c>
    </row>
    <row r="3639" spans="1:18" ht="57.6" hidden="1" x14ac:dyDescent="0.55000000000000004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228"/>
        <v>41975.700636574074</v>
      </c>
      <c r="P3639" t="str">
        <f t="shared" si="229"/>
        <v>theater</v>
      </c>
      <c r="Q3639" t="str">
        <f t="shared" si="230"/>
        <v>musical</v>
      </c>
      <c r="R3639">
        <f t="shared" si="231"/>
        <v>2014</v>
      </c>
    </row>
    <row r="3640" spans="1:18" ht="28.8" hidden="1" x14ac:dyDescent="0.55000000000000004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228"/>
        <v>42053.672824074078</v>
      </c>
      <c r="P3640" t="str">
        <f t="shared" si="229"/>
        <v>theater</v>
      </c>
      <c r="Q3640" t="str">
        <f t="shared" si="230"/>
        <v>musical</v>
      </c>
      <c r="R3640">
        <f t="shared" si="231"/>
        <v>2015</v>
      </c>
    </row>
    <row r="3641" spans="1:18" ht="43.2" hidden="1" x14ac:dyDescent="0.55000000000000004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228"/>
        <v>42590.677152777775</v>
      </c>
      <c r="P3641" t="str">
        <f t="shared" si="229"/>
        <v>theater</v>
      </c>
      <c r="Q3641" t="str">
        <f t="shared" si="230"/>
        <v>musical</v>
      </c>
      <c r="R3641">
        <f t="shared" si="231"/>
        <v>2016</v>
      </c>
    </row>
    <row r="3642" spans="1:18" ht="72" hidden="1" x14ac:dyDescent="0.55000000000000004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228"/>
        <v>42104.781597222223</v>
      </c>
      <c r="P3642" t="str">
        <f t="shared" si="229"/>
        <v>theater</v>
      </c>
      <c r="Q3642" t="str">
        <f t="shared" si="230"/>
        <v>musical</v>
      </c>
      <c r="R3642">
        <f t="shared" si="231"/>
        <v>2015</v>
      </c>
    </row>
    <row r="3643" spans="1:18" ht="43.2" hidden="1" x14ac:dyDescent="0.55000000000000004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228"/>
        <v>41899.627071759263</v>
      </c>
      <c r="P3643" t="str">
        <f t="shared" si="229"/>
        <v>theater</v>
      </c>
      <c r="Q3643" t="str">
        <f t="shared" si="230"/>
        <v>musical</v>
      </c>
      <c r="R3643">
        <f t="shared" si="231"/>
        <v>2014</v>
      </c>
    </row>
    <row r="3644" spans="1:18" ht="57.6" hidden="1" x14ac:dyDescent="0.55000000000000004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228"/>
        <v>42297.816284722227</v>
      </c>
      <c r="P3644" t="str">
        <f t="shared" si="229"/>
        <v>theater</v>
      </c>
      <c r="Q3644" t="str">
        <f t="shared" si="230"/>
        <v>musical</v>
      </c>
      <c r="R3644">
        <f t="shared" si="231"/>
        <v>2015</v>
      </c>
    </row>
    <row r="3645" spans="1:18" ht="43.2" hidden="1" x14ac:dyDescent="0.55000000000000004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228"/>
        <v>42285.143969907411</v>
      </c>
      <c r="P3645" t="str">
        <f t="shared" si="229"/>
        <v>theater</v>
      </c>
      <c r="Q3645" t="str">
        <f t="shared" si="230"/>
        <v>musical</v>
      </c>
      <c r="R3645">
        <f t="shared" si="231"/>
        <v>2015</v>
      </c>
    </row>
    <row r="3646" spans="1:18" ht="43.2" hidden="1" x14ac:dyDescent="0.55000000000000004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228"/>
        <v>42409.241747685184</v>
      </c>
      <c r="P3646" t="str">
        <f t="shared" si="229"/>
        <v>theater</v>
      </c>
      <c r="Q3646" t="str">
        <f t="shared" si="230"/>
        <v>musical</v>
      </c>
      <c r="R3646">
        <f t="shared" si="231"/>
        <v>2016</v>
      </c>
    </row>
    <row r="3647" spans="1:18" ht="43.2" hidden="1" x14ac:dyDescent="0.55000000000000004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228"/>
        <v>42665.970347222217</v>
      </c>
      <c r="P3647" t="str">
        <f t="shared" si="229"/>
        <v>theater</v>
      </c>
      <c r="Q3647" t="str">
        <f t="shared" si="230"/>
        <v>musical</v>
      </c>
      <c r="R3647">
        <f t="shared" si="231"/>
        <v>2016</v>
      </c>
    </row>
    <row r="3648" spans="1:18" ht="43.2" hidden="1" x14ac:dyDescent="0.55000000000000004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228"/>
        <v>42140.421319444446</v>
      </c>
      <c r="P3648" t="str">
        <f t="shared" si="229"/>
        <v>theater</v>
      </c>
      <c r="Q3648" t="str">
        <f t="shared" si="230"/>
        <v>musical</v>
      </c>
      <c r="R3648">
        <f t="shared" si="231"/>
        <v>2015</v>
      </c>
    </row>
    <row r="3649" spans="1:18" ht="43.2" hidden="1" x14ac:dyDescent="0.55000000000000004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228"/>
        <v>42598.749155092592</v>
      </c>
      <c r="P3649" t="str">
        <f t="shared" si="229"/>
        <v>theater</v>
      </c>
      <c r="Q3649" t="str">
        <f t="shared" si="230"/>
        <v>musical</v>
      </c>
      <c r="R3649">
        <f t="shared" si="231"/>
        <v>2016</v>
      </c>
    </row>
    <row r="3650" spans="1:18" ht="43.2" x14ac:dyDescent="0.55000000000000004">
      <c r="A3650">
        <v>3978</v>
      </c>
      <c r="B3650" s="3" t="s">
        <v>3975</v>
      </c>
      <c r="C3650" s="3" t="s">
        <v>8085</v>
      </c>
      <c r="D3650" s="6">
        <v>2000</v>
      </c>
      <c r="E3650" s="8">
        <v>214</v>
      </c>
      <c r="F3650" t="s">
        <v>8220</v>
      </c>
      <c r="G3650" t="s">
        <v>8223</v>
      </c>
      <c r="H3650" t="s">
        <v>8245</v>
      </c>
      <c r="I3650">
        <v>1422717953</v>
      </c>
      <c r="J3650">
        <v>1417533953</v>
      </c>
      <c r="K3650" t="b">
        <v>0</v>
      </c>
      <c r="L3650">
        <v>8</v>
      </c>
      <c r="M3650" t="b">
        <v>0</v>
      </c>
      <c r="N3650" t="s">
        <v>8269</v>
      </c>
      <c r="O3650" s="9">
        <f t="shared" si="228"/>
        <v>41975.642974537041</v>
      </c>
      <c r="P3650" t="str">
        <f t="shared" si="229"/>
        <v>theater</v>
      </c>
      <c r="Q3650" t="str">
        <f t="shared" si="230"/>
        <v>plays</v>
      </c>
      <c r="R3650">
        <f t="shared" si="231"/>
        <v>2014</v>
      </c>
    </row>
    <row r="3651" spans="1:18" ht="57.6" x14ac:dyDescent="0.55000000000000004">
      <c r="A3651">
        <v>3985</v>
      </c>
      <c r="B3651" s="3" t="s">
        <v>3981</v>
      </c>
      <c r="C3651" s="3" t="s">
        <v>8091</v>
      </c>
      <c r="D3651" s="6">
        <v>2000</v>
      </c>
      <c r="E3651" s="8">
        <v>641</v>
      </c>
      <c r="F3651" t="s">
        <v>8220</v>
      </c>
      <c r="G3651" t="s">
        <v>8223</v>
      </c>
      <c r="H3651" t="s">
        <v>8245</v>
      </c>
      <c r="I3651">
        <v>1456002300</v>
      </c>
      <c r="J3651">
        <v>1454173120</v>
      </c>
      <c r="K3651" t="b">
        <v>0</v>
      </c>
      <c r="L3651">
        <v>19</v>
      </c>
      <c r="M3651" t="b">
        <v>0</v>
      </c>
      <c r="N3651" t="s">
        <v>8269</v>
      </c>
      <c r="O3651" s="9">
        <f t="shared" si="228"/>
        <v>42399.707407407404</v>
      </c>
      <c r="P3651" t="str">
        <f t="shared" si="229"/>
        <v>theater</v>
      </c>
      <c r="Q3651" t="str">
        <f t="shared" si="230"/>
        <v>plays</v>
      </c>
      <c r="R3651">
        <f t="shared" si="231"/>
        <v>2016</v>
      </c>
    </row>
    <row r="3652" spans="1:18" ht="28.8" x14ac:dyDescent="0.55000000000000004">
      <c r="A3652">
        <v>3994</v>
      </c>
      <c r="B3652" s="3" t="s">
        <v>3990</v>
      </c>
      <c r="C3652" s="3" t="s">
        <v>8100</v>
      </c>
      <c r="D3652" s="6">
        <v>2000</v>
      </c>
      <c r="E3652" s="8">
        <v>5</v>
      </c>
      <c r="F3652" t="s">
        <v>8220</v>
      </c>
      <c r="G3652" t="s">
        <v>8223</v>
      </c>
      <c r="H3652" t="s">
        <v>8245</v>
      </c>
      <c r="I3652">
        <v>1405761690</v>
      </c>
      <c r="J3652">
        <v>1403169690</v>
      </c>
      <c r="K3652" t="b">
        <v>0</v>
      </c>
      <c r="L3652">
        <v>1</v>
      </c>
      <c r="M3652" t="b">
        <v>0</v>
      </c>
      <c r="N3652" t="s">
        <v>8269</v>
      </c>
      <c r="O3652" s="9">
        <f t="shared" si="228"/>
        <v>41809.389930555553</v>
      </c>
      <c r="P3652" t="str">
        <f t="shared" si="229"/>
        <v>theater</v>
      </c>
      <c r="Q3652" t="str">
        <f t="shared" si="230"/>
        <v>plays</v>
      </c>
      <c r="R3652">
        <f t="shared" si="231"/>
        <v>2014</v>
      </c>
    </row>
    <row r="3653" spans="1:18" ht="43.2" x14ac:dyDescent="0.55000000000000004">
      <c r="A3653">
        <v>4003</v>
      </c>
      <c r="B3653" s="3" t="s">
        <v>3999</v>
      </c>
      <c r="C3653" s="3" t="s">
        <v>8071</v>
      </c>
      <c r="D3653" s="6">
        <v>2000</v>
      </c>
      <c r="E3653" s="8">
        <v>201</v>
      </c>
      <c r="F3653" t="s">
        <v>8220</v>
      </c>
      <c r="G3653" t="s">
        <v>8223</v>
      </c>
      <c r="H3653" t="s">
        <v>8245</v>
      </c>
      <c r="I3653">
        <v>1424009147</v>
      </c>
      <c r="J3653">
        <v>1421417147</v>
      </c>
      <c r="K3653" t="b">
        <v>0</v>
      </c>
      <c r="L3653">
        <v>2</v>
      </c>
      <c r="M3653" t="b">
        <v>0</v>
      </c>
      <c r="N3653" t="s">
        <v>8269</v>
      </c>
      <c r="O3653" s="9">
        <f t="shared" si="228"/>
        <v>42020.587349537032</v>
      </c>
      <c r="P3653" t="str">
        <f t="shared" si="229"/>
        <v>theater</v>
      </c>
      <c r="Q3653" t="str">
        <f t="shared" si="230"/>
        <v>plays</v>
      </c>
      <c r="R3653">
        <f t="shared" si="231"/>
        <v>2015</v>
      </c>
    </row>
    <row r="3654" spans="1:18" ht="43.2" x14ac:dyDescent="0.55000000000000004">
      <c r="A3654">
        <v>4007</v>
      </c>
      <c r="B3654" s="3" t="s">
        <v>4003</v>
      </c>
      <c r="C3654" s="3" t="s">
        <v>8112</v>
      </c>
      <c r="D3654" s="6">
        <v>2000</v>
      </c>
      <c r="E3654" s="8">
        <v>5</v>
      </c>
      <c r="F3654" t="s">
        <v>8220</v>
      </c>
      <c r="G3654" t="s">
        <v>8223</v>
      </c>
      <c r="H3654" t="s">
        <v>8245</v>
      </c>
      <c r="I3654">
        <v>1409070480</v>
      </c>
      <c r="J3654">
        <v>1406572381</v>
      </c>
      <c r="K3654" t="b">
        <v>0</v>
      </c>
      <c r="L3654">
        <v>1</v>
      </c>
      <c r="M3654" t="b">
        <v>0</v>
      </c>
      <c r="N3654" t="s">
        <v>8269</v>
      </c>
      <c r="O3654" s="9">
        <f t="shared" si="228"/>
        <v>41848.772928240738</v>
      </c>
      <c r="P3654" t="str">
        <f t="shared" si="229"/>
        <v>theater</v>
      </c>
      <c r="Q3654" t="str">
        <f t="shared" si="230"/>
        <v>plays</v>
      </c>
      <c r="R3654">
        <f t="shared" si="231"/>
        <v>2014</v>
      </c>
    </row>
    <row r="3655" spans="1:18" ht="43.2" x14ac:dyDescent="0.55000000000000004">
      <c r="A3655">
        <v>4013</v>
      </c>
      <c r="B3655" s="3" t="s">
        <v>4009</v>
      </c>
      <c r="C3655" s="3" t="s">
        <v>8118</v>
      </c>
      <c r="D3655" s="6">
        <v>2000</v>
      </c>
      <c r="E3655" s="8">
        <v>26</v>
      </c>
      <c r="F3655" t="s">
        <v>8220</v>
      </c>
      <c r="G3655" t="s">
        <v>8223</v>
      </c>
      <c r="H3655" t="s">
        <v>8245</v>
      </c>
      <c r="I3655">
        <v>1424070823</v>
      </c>
      <c r="J3655">
        <v>1421478823</v>
      </c>
      <c r="K3655" t="b">
        <v>0</v>
      </c>
      <c r="L3655">
        <v>2</v>
      </c>
      <c r="M3655" t="b">
        <v>0</v>
      </c>
      <c r="N3655" t="s">
        <v>8269</v>
      </c>
      <c r="O3655" s="9">
        <f t="shared" si="228"/>
        <v>42021.301192129627</v>
      </c>
      <c r="P3655" t="str">
        <f t="shared" si="229"/>
        <v>theater</v>
      </c>
      <c r="Q3655" t="str">
        <f t="shared" si="230"/>
        <v>plays</v>
      </c>
      <c r="R3655">
        <f t="shared" si="231"/>
        <v>2015</v>
      </c>
    </row>
    <row r="3656" spans="1:18" ht="43.2" x14ac:dyDescent="0.55000000000000004">
      <c r="A3656">
        <v>4028</v>
      </c>
      <c r="B3656" s="3" t="s">
        <v>4024</v>
      </c>
      <c r="C3656" s="3" t="s">
        <v>8133</v>
      </c>
      <c r="D3656" s="6">
        <v>2000</v>
      </c>
      <c r="E3656" s="8">
        <v>561</v>
      </c>
      <c r="F3656" t="s">
        <v>8220</v>
      </c>
      <c r="G3656" t="s">
        <v>8223</v>
      </c>
      <c r="H3656" t="s">
        <v>8245</v>
      </c>
      <c r="I3656">
        <v>1402007500</v>
      </c>
      <c r="J3656">
        <v>1399415500</v>
      </c>
      <c r="K3656" t="b">
        <v>0</v>
      </c>
      <c r="L3656">
        <v>11</v>
      </c>
      <c r="M3656" t="b">
        <v>0</v>
      </c>
      <c r="N3656" t="s">
        <v>8269</v>
      </c>
      <c r="O3656" s="9">
        <f t="shared" si="228"/>
        <v>41765.938657407409</v>
      </c>
      <c r="P3656" t="str">
        <f t="shared" si="229"/>
        <v>theater</v>
      </c>
      <c r="Q3656" t="str">
        <f t="shared" si="230"/>
        <v>plays</v>
      </c>
      <c r="R3656">
        <f t="shared" si="231"/>
        <v>2014</v>
      </c>
    </row>
    <row r="3657" spans="1:18" ht="43.2" x14ac:dyDescent="0.55000000000000004">
      <c r="A3657">
        <v>4064</v>
      </c>
      <c r="B3657" s="3" t="s">
        <v>4060</v>
      </c>
      <c r="C3657" s="3" t="s">
        <v>8168</v>
      </c>
      <c r="D3657" s="6">
        <v>2000</v>
      </c>
      <c r="E3657" s="8">
        <v>385</v>
      </c>
      <c r="F3657" t="s">
        <v>8220</v>
      </c>
      <c r="G3657" t="s">
        <v>8225</v>
      </c>
      <c r="H3657" t="s">
        <v>8247</v>
      </c>
      <c r="I3657">
        <v>1430316426</v>
      </c>
      <c r="J3657">
        <v>1427724426</v>
      </c>
      <c r="K3657" t="b">
        <v>0</v>
      </c>
      <c r="L3657">
        <v>6</v>
      </c>
      <c r="M3657" t="b">
        <v>0</v>
      </c>
      <c r="N3657" t="s">
        <v>8269</v>
      </c>
      <c r="O3657" s="9">
        <f t="shared" si="228"/>
        <v>42093.588263888887</v>
      </c>
      <c r="P3657" t="str">
        <f t="shared" si="229"/>
        <v>theater</v>
      </c>
      <c r="Q3657" t="str">
        <f t="shared" si="230"/>
        <v>plays</v>
      </c>
      <c r="R3657">
        <f t="shared" si="231"/>
        <v>2015</v>
      </c>
    </row>
    <row r="3658" spans="1:18" ht="43.2" x14ac:dyDescent="0.55000000000000004">
      <c r="A3658">
        <v>4075</v>
      </c>
      <c r="B3658" s="3" t="s">
        <v>4071</v>
      </c>
      <c r="C3658" s="3" t="s">
        <v>8178</v>
      </c>
      <c r="D3658" s="6">
        <v>2000</v>
      </c>
      <c r="E3658" s="8">
        <v>576</v>
      </c>
      <c r="F3658" t="s">
        <v>8220</v>
      </c>
      <c r="G3658" t="s">
        <v>8224</v>
      </c>
      <c r="H3658" t="s">
        <v>8246</v>
      </c>
      <c r="I3658">
        <v>1404149280</v>
      </c>
      <c r="J3658">
        <v>1400547969</v>
      </c>
      <c r="K3658" t="b">
        <v>0</v>
      </c>
      <c r="L3658">
        <v>13</v>
      </c>
      <c r="M3658" t="b">
        <v>0</v>
      </c>
      <c r="N3658" t="s">
        <v>8269</v>
      </c>
      <c r="O3658" s="9">
        <f t="shared" ref="O3658:O3721" si="232">(((J3658/60)/60)/24)+DATE(1970,1,1)</f>
        <v>41779.045937499999</v>
      </c>
      <c r="P3658" t="str">
        <f t="shared" ref="P3658:P3721" si="233">LEFT(N3658,SEARCH("/",N3658)-1)</f>
        <v>theater</v>
      </c>
      <c r="Q3658" t="str">
        <f t="shared" ref="Q3658:Q3721" si="234">RIGHT(N3658,LEN(N3658)-SEARCH("/",N3658))</f>
        <v>plays</v>
      </c>
      <c r="R3658">
        <f t="shared" ref="R3658:R3721" si="235">YEAR(O3658)</f>
        <v>2014</v>
      </c>
    </row>
    <row r="3659" spans="1:18" ht="43.2" x14ac:dyDescent="0.55000000000000004">
      <c r="A3659">
        <v>4088</v>
      </c>
      <c r="B3659" s="3" t="s">
        <v>4084</v>
      </c>
      <c r="C3659" s="3" t="s">
        <v>8191</v>
      </c>
      <c r="D3659" s="6">
        <v>2000</v>
      </c>
      <c r="E3659" s="8">
        <v>216</v>
      </c>
      <c r="F3659" t="s">
        <v>8220</v>
      </c>
      <c r="G3659" t="s">
        <v>8224</v>
      </c>
      <c r="H3659" t="s">
        <v>8246</v>
      </c>
      <c r="I3659">
        <v>1421403960</v>
      </c>
      <c r="J3659">
        <v>1418827324</v>
      </c>
      <c r="K3659" t="b">
        <v>0</v>
      </c>
      <c r="L3659">
        <v>3</v>
      </c>
      <c r="M3659" t="b">
        <v>0</v>
      </c>
      <c r="N3659" t="s">
        <v>8269</v>
      </c>
      <c r="O3659" s="9">
        <f t="shared" si="232"/>
        <v>41990.612546296295</v>
      </c>
      <c r="P3659" t="str">
        <f t="shared" si="233"/>
        <v>theater</v>
      </c>
      <c r="Q3659" t="str">
        <f t="shared" si="234"/>
        <v>plays</v>
      </c>
      <c r="R3659">
        <f t="shared" si="235"/>
        <v>2014</v>
      </c>
    </row>
    <row r="3660" spans="1:18" ht="43.2" x14ac:dyDescent="0.55000000000000004">
      <c r="A3660">
        <v>4094</v>
      </c>
      <c r="B3660" s="3" t="s">
        <v>4090</v>
      </c>
      <c r="C3660" s="3" t="s">
        <v>8197</v>
      </c>
      <c r="D3660" s="6">
        <v>2000</v>
      </c>
      <c r="E3660" s="8">
        <v>730</v>
      </c>
      <c r="F3660" t="s">
        <v>8220</v>
      </c>
      <c r="G3660" t="s">
        <v>8223</v>
      </c>
      <c r="H3660" t="s">
        <v>8245</v>
      </c>
      <c r="I3660">
        <v>1413953940</v>
      </c>
      <c r="J3660">
        <v>1410141900</v>
      </c>
      <c r="K3660" t="b">
        <v>0</v>
      </c>
      <c r="L3660">
        <v>8</v>
      </c>
      <c r="M3660" t="b">
        <v>0</v>
      </c>
      <c r="N3660" t="s">
        <v>8269</v>
      </c>
      <c r="O3660" s="9">
        <f t="shared" si="232"/>
        <v>41890.086805555555</v>
      </c>
      <c r="P3660" t="str">
        <f t="shared" si="233"/>
        <v>theater</v>
      </c>
      <c r="Q3660" t="str">
        <f t="shared" si="234"/>
        <v>plays</v>
      </c>
      <c r="R3660">
        <f t="shared" si="235"/>
        <v>2014</v>
      </c>
    </row>
    <row r="3661" spans="1:18" ht="43.2" x14ac:dyDescent="0.55000000000000004">
      <c r="A3661">
        <v>4107</v>
      </c>
      <c r="B3661" s="3" t="s">
        <v>4103</v>
      </c>
      <c r="C3661" s="3" t="s">
        <v>8210</v>
      </c>
      <c r="D3661" s="6">
        <v>2000</v>
      </c>
      <c r="E3661" s="8">
        <v>41</v>
      </c>
      <c r="F3661" t="s">
        <v>8220</v>
      </c>
      <c r="G3661" t="s">
        <v>8223</v>
      </c>
      <c r="H3661" t="s">
        <v>8245</v>
      </c>
      <c r="I3661">
        <v>1411596001</v>
      </c>
      <c r="J3661">
        <v>1409608801</v>
      </c>
      <c r="K3661" t="b">
        <v>0</v>
      </c>
      <c r="L3661">
        <v>4</v>
      </c>
      <c r="M3661" t="b">
        <v>0</v>
      </c>
      <c r="N3661" t="s">
        <v>8269</v>
      </c>
      <c r="O3661" s="9">
        <f t="shared" si="232"/>
        <v>41883.916678240741</v>
      </c>
      <c r="P3661" t="str">
        <f t="shared" si="233"/>
        <v>theater</v>
      </c>
      <c r="Q3661" t="str">
        <f t="shared" si="234"/>
        <v>plays</v>
      </c>
      <c r="R3661">
        <f t="shared" si="235"/>
        <v>2014</v>
      </c>
    </row>
    <row r="3662" spans="1:18" ht="43.2" x14ac:dyDescent="0.55000000000000004">
      <c r="A3662">
        <v>3609</v>
      </c>
      <c r="B3662" s="3" t="s">
        <v>3608</v>
      </c>
      <c r="C3662" s="3" t="s">
        <v>7719</v>
      </c>
      <c r="D3662" s="6">
        <v>1960</v>
      </c>
      <c r="E3662" s="8">
        <v>3005</v>
      </c>
      <c r="F3662" t="s">
        <v>8218</v>
      </c>
      <c r="G3662" t="s">
        <v>8224</v>
      </c>
      <c r="H3662" t="s">
        <v>8246</v>
      </c>
      <c r="I3662">
        <v>1459378085</v>
      </c>
      <c r="J3662">
        <v>1456789685</v>
      </c>
      <c r="K3662" t="b">
        <v>0</v>
      </c>
      <c r="L3662">
        <v>21</v>
      </c>
      <c r="M3662" t="b">
        <v>1</v>
      </c>
      <c r="N3662" t="s">
        <v>8269</v>
      </c>
      <c r="O3662" s="9">
        <f t="shared" si="232"/>
        <v>42429.991724537031</v>
      </c>
      <c r="P3662" t="str">
        <f t="shared" si="233"/>
        <v>theater</v>
      </c>
      <c r="Q3662" t="str">
        <f t="shared" si="234"/>
        <v>plays</v>
      </c>
      <c r="R3662">
        <f t="shared" si="235"/>
        <v>2016</v>
      </c>
    </row>
    <row r="3663" spans="1:18" ht="43.2" x14ac:dyDescent="0.55000000000000004">
      <c r="A3663">
        <v>4009</v>
      </c>
      <c r="B3663" s="3" t="s">
        <v>4005</v>
      </c>
      <c r="C3663" s="3" t="s">
        <v>8114</v>
      </c>
      <c r="D3663" s="6">
        <v>1930</v>
      </c>
      <c r="E3663" s="8">
        <v>75</v>
      </c>
      <c r="F3663" t="s">
        <v>8220</v>
      </c>
      <c r="G3663" t="s">
        <v>8224</v>
      </c>
      <c r="H3663" t="s">
        <v>8246</v>
      </c>
      <c r="I3663">
        <v>1410281360</v>
      </c>
      <c r="J3663">
        <v>1406825360</v>
      </c>
      <c r="K3663" t="b">
        <v>0</v>
      </c>
      <c r="L3663">
        <v>3</v>
      </c>
      <c r="M3663" t="b">
        <v>0</v>
      </c>
      <c r="N3663" t="s">
        <v>8269</v>
      </c>
      <c r="O3663" s="9">
        <f t="shared" si="232"/>
        <v>41851.700925925928</v>
      </c>
      <c r="P3663" t="str">
        <f t="shared" si="233"/>
        <v>theater</v>
      </c>
      <c r="Q3663" t="str">
        <f t="shared" si="234"/>
        <v>plays</v>
      </c>
      <c r="R3663">
        <f t="shared" si="235"/>
        <v>2014</v>
      </c>
    </row>
    <row r="3664" spans="1:18" ht="43.2" x14ac:dyDescent="0.55000000000000004">
      <c r="A3664">
        <v>3176</v>
      </c>
      <c r="B3664" s="3" t="s">
        <v>3176</v>
      </c>
      <c r="C3664" s="3" t="s">
        <v>7286</v>
      </c>
      <c r="D3664" s="6">
        <v>1900</v>
      </c>
      <c r="E3664" s="8">
        <v>2182</v>
      </c>
      <c r="F3664" t="s">
        <v>8218</v>
      </c>
      <c r="G3664" t="s">
        <v>8223</v>
      </c>
      <c r="H3664" t="s">
        <v>8245</v>
      </c>
      <c r="I3664">
        <v>1376838000</v>
      </c>
      <c r="J3664">
        <v>1374531631</v>
      </c>
      <c r="K3664" t="b">
        <v>1</v>
      </c>
      <c r="L3664">
        <v>55</v>
      </c>
      <c r="M3664" t="b">
        <v>1</v>
      </c>
      <c r="N3664" t="s">
        <v>8269</v>
      </c>
      <c r="O3664" s="9">
        <f t="shared" si="232"/>
        <v>41477.930914351848</v>
      </c>
      <c r="P3664" t="str">
        <f t="shared" si="233"/>
        <v>theater</v>
      </c>
      <c r="Q3664" t="str">
        <f t="shared" si="234"/>
        <v>plays</v>
      </c>
      <c r="R3664">
        <f t="shared" si="235"/>
        <v>2013</v>
      </c>
    </row>
    <row r="3665" spans="1:18" ht="28.8" x14ac:dyDescent="0.55000000000000004">
      <c r="A3665">
        <v>2916</v>
      </c>
      <c r="B3665" s="3" t="s">
        <v>2916</v>
      </c>
      <c r="C3665" s="3" t="s">
        <v>7026</v>
      </c>
      <c r="D3665" s="6">
        <v>1850</v>
      </c>
      <c r="E3665" s="8">
        <v>145</v>
      </c>
      <c r="F3665" t="s">
        <v>8220</v>
      </c>
      <c r="G3665" t="s">
        <v>8224</v>
      </c>
      <c r="H3665" t="s">
        <v>8246</v>
      </c>
      <c r="I3665">
        <v>1400498789</v>
      </c>
      <c r="J3665">
        <v>1398511589</v>
      </c>
      <c r="K3665" t="b">
        <v>0</v>
      </c>
      <c r="L3665">
        <v>7</v>
      </c>
      <c r="M3665" t="b">
        <v>0</v>
      </c>
      <c r="N3665" t="s">
        <v>8269</v>
      </c>
      <c r="O3665" s="9">
        <f t="shared" si="232"/>
        <v>41755.476724537039</v>
      </c>
      <c r="P3665" t="str">
        <f t="shared" si="233"/>
        <v>theater</v>
      </c>
      <c r="Q3665" t="str">
        <f t="shared" si="234"/>
        <v>plays</v>
      </c>
      <c r="R3665">
        <f t="shared" si="235"/>
        <v>2014</v>
      </c>
    </row>
    <row r="3666" spans="1:18" ht="43.2" x14ac:dyDescent="0.55000000000000004">
      <c r="A3666">
        <v>2911</v>
      </c>
      <c r="B3666" s="3" t="s">
        <v>2911</v>
      </c>
      <c r="C3666" s="3" t="s">
        <v>7021</v>
      </c>
      <c r="D3666" s="6">
        <v>1800</v>
      </c>
      <c r="E3666" s="8">
        <v>657</v>
      </c>
      <c r="F3666" t="s">
        <v>8220</v>
      </c>
      <c r="G3666" t="s">
        <v>8223</v>
      </c>
      <c r="H3666" t="s">
        <v>8245</v>
      </c>
      <c r="I3666">
        <v>1435429626</v>
      </c>
      <c r="J3666">
        <v>1431973626</v>
      </c>
      <c r="K3666" t="b">
        <v>0</v>
      </c>
      <c r="L3666">
        <v>14</v>
      </c>
      <c r="M3666" t="b">
        <v>0</v>
      </c>
      <c r="N3666" t="s">
        <v>8269</v>
      </c>
      <c r="O3666" s="9">
        <f t="shared" si="232"/>
        <v>42142.768819444449</v>
      </c>
      <c r="P3666" t="str">
        <f t="shared" si="233"/>
        <v>theater</v>
      </c>
      <c r="Q3666" t="str">
        <f t="shared" si="234"/>
        <v>plays</v>
      </c>
      <c r="R3666">
        <f t="shared" si="235"/>
        <v>2015</v>
      </c>
    </row>
    <row r="3667" spans="1:18" ht="28.8" x14ac:dyDescent="0.55000000000000004">
      <c r="A3667">
        <v>3148</v>
      </c>
      <c r="B3667" s="3" t="s">
        <v>3148</v>
      </c>
      <c r="C3667" s="3" t="s">
        <v>7258</v>
      </c>
      <c r="D3667" s="6">
        <v>1800</v>
      </c>
      <c r="E3667" s="8">
        <v>2361</v>
      </c>
      <c r="F3667" t="s">
        <v>8218</v>
      </c>
      <c r="G3667" t="s">
        <v>8223</v>
      </c>
      <c r="H3667" t="s">
        <v>8245</v>
      </c>
      <c r="I3667">
        <v>1412136000</v>
      </c>
      <c r="J3667">
        <v>1410278284</v>
      </c>
      <c r="K3667" t="b">
        <v>1</v>
      </c>
      <c r="L3667">
        <v>57</v>
      </c>
      <c r="M3667" t="b">
        <v>1</v>
      </c>
      <c r="N3667" t="s">
        <v>8269</v>
      </c>
      <c r="O3667" s="9">
        <f t="shared" si="232"/>
        <v>41891.665324074071</v>
      </c>
      <c r="P3667" t="str">
        <f t="shared" si="233"/>
        <v>theater</v>
      </c>
      <c r="Q3667" t="str">
        <f t="shared" si="234"/>
        <v>plays</v>
      </c>
      <c r="R3667">
        <f t="shared" si="235"/>
        <v>2014</v>
      </c>
    </row>
    <row r="3668" spans="1:18" ht="43.2" x14ac:dyDescent="0.55000000000000004">
      <c r="A3668">
        <v>3270</v>
      </c>
      <c r="B3668" s="3" t="s">
        <v>3270</v>
      </c>
      <c r="C3668" s="3" t="s">
        <v>7380</v>
      </c>
      <c r="D3668" s="6">
        <v>1800</v>
      </c>
      <c r="E3668" s="8">
        <v>1830</v>
      </c>
      <c r="F3668" t="s">
        <v>8218</v>
      </c>
      <c r="G3668" t="s">
        <v>8224</v>
      </c>
      <c r="H3668" t="s">
        <v>8246</v>
      </c>
      <c r="I3668">
        <v>1436705265</v>
      </c>
      <c r="J3668">
        <v>1434113265</v>
      </c>
      <c r="K3668" t="b">
        <v>1</v>
      </c>
      <c r="L3668">
        <v>30</v>
      </c>
      <c r="M3668" t="b">
        <v>1</v>
      </c>
      <c r="N3668" t="s">
        <v>8269</v>
      </c>
      <c r="O3668" s="9">
        <f t="shared" si="232"/>
        <v>42167.533159722225</v>
      </c>
      <c r="P3668" t="str">
        <f t="shared" si="233"/>
        <v>theater</v>
      </c>
      <c r="Q3668" t="str">
        <f t="shared" si="234"/>
        <v>plays</v>
      </c>
      <c r="R3668">
        <f t="shared" si="235"/>
        <v>2015</v>
      </c>
    </row>
    <row r="3669" spans="1:18" ht="43.2" x14ac:dyDescent="0.55000000000000004">
      <c r="A3669">
        <v>3275</v>
      </c>
      <c r="B3669" s="3" t="s">
        <v>3275</v>
      </c>
      <c r="C3669" s="3" t="s">
        <v>7385</v>
      </c>
      <c r="D3669" s="6">
        <v>1800</v>
      </c>
      <c r="E3669" s="8">
        <v>1805</v>
      </c>
      <c r="F3669" t="s">
        <v>8218</v>
      </c>
      <c r="G3669" t="s">
        <v>8223</v>
      </c>
      <c r="H3669" t="s">
        <v>8245</v>
      </c>
      <c r="I3669">
        <v>1423456200</v>
      </c>
      <c r="J3669">
        <v>1421183271</v>
      </c>
      <c r="K3669" t="b">
        <v>1</v>
      </c>
      <c r="L3669">
        <v>12</v>
      </c>
      <c r="M3669" t="b">
        <v>1</v>
      </c>
      <c r="N3669" t="s">
        <v>8269</v>
      </c>
      <c r="O3669" s="9">
        <f t="shared" si="232"/>
        <v>42017.88045138889</v>
      </c>
      <c r="P3669" t="str">
        <f t="shared" si="233"/>
        <v>theater</v>
      </c>
      <c r="Q3669" t="str">
        <f t="shared" si="234"/>
        <v>plays</v>
      </c>
      <c r="R3669">
        <f t="shared" si="235"/>
        <v>2015</v>
      </c>
    </row>
    <row r="3670" spans="1:18" ht="43.2" x14ac:dyDescent="0.55000000000000004">
      <c r="A3670">
        <v>3303</v>
      </c>
      <c r="B3670" s="3" t="s">
        <v>3303</v>
      </c>
      <c r="C3670" s="3" t="s">
        <v>7413</v>
      </c>
      <c r="D3670" s="6">
        <v>1800</v>
      </c>
      <c r="E3670" s="8">
        <v>2086</v>
      </c>
      <c r="F3670" t="s">
        <v>8218</v>
      </c>
      <c r="G3670" t="s">
        <v>8223</v>
      </c>
      <c r="H3670" t="s">
        <v>8245</v>
      </c>
      <c r="I3670">
        <v>1427553484</v>
      </c>
      <c r="J3670">
        <v>1424533084</v>
      </c>
      <c r="K3670" t="b">
        <v>0</v>
      </c>
      <c r="L3670">
        <v>35</v>
      </c>
      <c r="M3670" t="b">
        <v>1</v>
      </c>
      <c r="N3670" t="s">
        <v>8269</v>
      </c>
      <c r="O3670" s="9">
        <f t="shared" si="232"/>
        <v>42056.65143518518</v>
      </c>
      <c r="P3670" t="str">
        <f t="shared" si="233"/>
        <v>theater</v>
      </c>
      <c r="Q3670" t="str">
        <f t="shared" si="234"/>
        <v>plays</v>
      </c>
      <c r="R3670">
        <f t="shared" si="235"/>
        <v>2015</v>
      </c>
    </row>
    <row r="3671" spans="1:18" ht="43.2" x14ac:dyDescent="0.55000000000000004">
      <c r="A3671">
        <v>3328</v>
      </c>
      <c r="B3671" s="3" t="s">
        <v>3328</v>
      </c>
      <c r="C3671" s="3" t="s">
        <v>7438</v>
      </c>
      <c r="D3671" s="6">
        <v>1800</v>
      </c>
      <c r="E3671" s="8">
        <v>2635</v>
      </c>
      <c r="F3671" t="s">
        <v>8218</v>
      </c>
      <c r="G3671" t="s">
        <v>8223</v>
      </c>
      <c r="H3671" t="s">
        <v>8245</v>
      </c>
      <c r="I3671">
        <v>1404522000</v>
      </c>
      <c r="J3671">
        <v>1404308883</v>
      </c>
      <c r="K3671" t="b">
        <v>0</v>
      </c>
      <c r="L3671">
        <v>9</v>
      </c>
      <c r="M3671" t="b">
        <v>1</v>
      </c>
      <c r="N3671" t="s">
        <v>8269</v>
      </c>
      <c r="O3671" s="9">
        <f t="shared" si="232"/>
        <v>41822.57503472222</v>
      </c>
      <c r="P3671" t="str">
        <f t="shared" si="233"/>
        <v>theater</v>
      </c>
      <c r="Q3671" t="str">
        <f t="shared" si="234"/>
        <v>plays</v>
      </c>
      <c r="R3671">
        <f t="shared" si="235"/>
        <v>2014</v>
      </c>
    </row>
    <row r="3672" spans="1:18" ht="43.2" x14ac:dyDescent="0.55000000000000004">
      <c r="A3672">
        <v>3477</v>
      </c>
      <c r="B3672" s="3" t="s">
        <v>3476</v>
      </c>
      <c r="C3672" s="3" t="s">
        <v>7587</v>
      </c>
      <c r="D3672" s="6">
        <v>1800</v>
      </c>
      <c r="E3672" s="8">
        <v>2076</v>
      </c>
      <c r="F3672" t="s">
        <v>8218</v>
      </c>
      <c r="G3672" t="s">
        <v>8223</v>
      </c>
      <c r="H3672" t="s">
        <v>8245</v>
      </c>
      <c r="I3672">
        <v>1431831600</v>
      </c>
      <c r="J3672">
        <v>1430761243</v>
      </c>
      <c r="K3672" t="b">
        <v>0</v>
      </c>
      <c r="L3672">
        <v>39</v>
      </c>
      <c r="M3672" t="b">
        <v>1</v>
      </c>
      <c r="N3672" t="s">
        <v>8269</v>
      </c>
      <c r="O3672" s="9">
        <f t="shared" si="232"/>
        <v>42128.736608796295</v>
      </c>
      <c r="P3672" t="str">
        <f t="shared" si="233"/>
        <v>theater</v>
      </c>
      <c r="Q3672" t="str">
        <f t="shared" si="234"/>
        <v>plays</v>
      </c>
      <c r="R3672">
        <f t="shared" si="235"/>
        <v>2015</v>
      </c>
    </row>
    <row r="3673" spans="1:18" ht="43.2" x14ac:dyDescent="0.55000000000000004">
      <c r="A3673">
        <v>3355</v>
      </c>
      <c r="B3673" s="3" t="s">
        <v>3354</v>
      </c>
      <c r="C3673" s="3" t="s">
        <v>7465</v>
      </c>
      <c r="D3673" s="6">
        <v>1750</v>
      </c>
      <c r="E3673" s="8">
        <v>2210</v>
      </c>
      <c r="F3673" t="s">
        <v>8218</v>
      </c>
      <c r="G3673" t="s">
        <v>8224</v>
      </c>
      <c r="H3673" t="s">
        <v>8246</v>
      </c>
      <c r="I3673">
        <v>1462879020</v>
      </c>
      <c r="J3673">
        <v>1461941527</v>
      </c>
      <c r="K3673" t="b">
        <v>0</v>
      </c>
      <c r="L3673">
        <v>15</v>
      </c>
      <c r="M3673" t="b">
        <v>1</v>
      </c>
      <c r="N3673" t="s">
        <v>8269</v>
      </c>
      <c r="O3673" s="9">
        <f t="shared" si="232"/>
        <v>42489.619525462964</v>
      </c>
      <c r="P3673" t="str">
        <f t="shared" si="233"/>
        <v>theater</v>
      </c>
      <c r="Q3673" t="str">
        <f t="shared" si="234"/>
        <v>plays</v>
      </c>
      <c r="R3673">
        <f t="shared" si="235"/>
        <v>2016</v>
      </c>
    </row>
    <row r="3674" spans="1:18" ht="43.2" x14ac:dyDescent="0.55000000000000004">
      <c r="A3674">
        <v>3383</v>
      </c>
      <c r="B3674" s="3" t="s">
        <v>3382</v>
      </c>
      <c r="C3674" s="3" t="s">
        <v>7493</v>
      </c>
      <c r="D3674" s="6">
        <v>1750</v>
      </c>
      <c r="E3674" s="8">
        <v>1955</v>
      </c>
      <c r="F3674" t="s">
        <v>8218</v>
      </c>
      <c r="G3674" t="s">
        <v>8223</v>
      </c>
      <c r="H3674" t="s">
        <v>8245</v>
      </c>
      <c r="I3674">
        <v>1466707620</v>
      </c>
      <c r="J3674">
        <v>1464979620</v>
      </c>
      <c r="K3674" t="b">
        <v>0</v>
      </c>
      <c r="L3674">
        <v>30</v>
      </c>
      <c r="M3674" t="b">
        <v>1</v>
      </c>
      <c r="N3674" t="s">
        <v>8269</v>
      </c>
      <c r="O3674" s="9">
        <f t="shared" si="232"/>
        <v>42524.782638888893</v>
      </c>
      <c r="P3674" t="str">
        <f t="shared" si="233"/>
        <v>theater</v>
      </c>
      <c r="Q3674" t="str">
        <f t="shared" si="234"/>
        <v>plays</v>
      </c>
      <c r="R3674">
        <f t="shared" si="235"/>
        <v>2016</v>
      </c>
    </row>
    <row r="3675" spans="1:18" ht="43.2" x14ac:dyDescent="0.55000000000000004">
      <c r="A3675">
        <v>3955</v>
      </c>
      <c r="B3675" s="3" t="s">
        <v>3952</v>
      </c>
      <c r="C3675" s="3" t="s">
        <v>8062</v>
      </c>
      <c r="D3675" s="6">
        <v>1750</v>
      </c>
      <c r="E3675" s="8">
        <v>425</v>
      </c>
      <c r="F3675" t="s">
        <v>8220</v>
      </c>
      <c r="G3675" t="s">
        <v>8223</v>
      </c>
      <c r="H3675" t="s">
        <v>8245</v>
      </c>
      <c r="I3675">
        <v>1448745741</v>
      </c>
      <c r="J3675">
        <v>1446150141</v>
      </c>
      <c r="K3675" t="b">
        <v>0</v>
      </c>
      <c r="L3675">
        <v>8</v>
      </c>
      <c r="M3675" t="b">
        <v>0</v>
      </c>
      <c r="N3675" t="s">
        <v>8269</v>
      </c>
      <c r="O3675" s="9">
        <f t="shared" si="232"/>
        <v>42306.848854166667</v>
      </c>
      <c r="P3675" t="str">
        <f t="shared" si="233"/>
        <v>theater</v>
      </c>
      <c r="Q3675" t="str">
        <f t="shared" si="234"/>
        <v>plays</v>
      </c>
      <c r="R3675">
        <f t="shared" si="235"/>
        <v>2015</v>
      </c>
    </row>
    <row r="3676" spans="1:18" ht="43.2" x14ac:dyDescent="0.55000000000000004">
      <c r="A3676">
        <v>1292</v>
      </c>
      <c r="B3676" s="3" t="s">
        <v>1293</v>
      </c>
      <c r="C3676" s="3" t="s">
        <v>5402</v>
      </c>
      <c r="D3676" s="6">
        <v>1700</v>
      </c>
      <c r="E3676" s="8">
        <v>1870</v>
      </c>
      <c r="F3676" t="s">
        <v>8218</v>
      </c>
      <c r="G3676" t="s">
        <v>8224</v>
      </c>
      <c r="H3676" t="s">
        <v>8246</v>
      </c>
      <c r="I3676">
        <v>1444172340</v>
      </c>
      <c r="J3676">
        <v>1441822828</v>
      </c>
      <c r="K3676" t="b">
        <v>0</v>
      </c>
      <c r="L3676">
        <v>52</v>
      </c>
      <c r="M3676" t="b">
        <v>1</v>
      </c>
      <c r="N3676" t="s">
        <v>8269</v>
      </c>
      <c r="O3676" s="9">
        <f t="shared" si="232"/>
        <v>42256.764212962968</v>
      </c>
      <c r="P3676" t="str">
        <f t="shared" si="233"/>
        <v>theater</v>
      </c>
      <c r="Q3676" t="str">
        <f t="shared" si="234"/>
        <v>plays</v>
      </c>
      <c r="R3676">
        <f t="shared" si="235"/>
        <v>2015</v>
      </c>
    </row>
    <row r="3677" spans="1:18" ht="43.2" x14ac:dyDescent="0.55000000000000004">
      <c r="A3677">
        <v>3417</v>
      </c>
      <c r="B3677" s="3" t="s">
        <v>3416</v>
      </c>
      <c r="C3677" s="3" t="s">
        <v>7527</v>
      </c>
      <c r="D3677" s="6">
        <v>1700</v>
      </c>
      <c r="E3677" s="8">
        <v>1700.01</v>
      </c>
      <c r="F3677" t="s">
        <v>8218</v>
      </c>
      <c r="G3677" t="s">
        <v>8223</v>
      </c>
      <c r="H3677" t="s">
        <v>8245</v>
      </c>
      <c r="I3677">
        <v>1414284180</v>
      </c>
      <c r="J3677">
        <v>1410558948</v>
      </c>
      <c r="K3677" t="b">
        <v>0</v>
      </c>
      <c r="L3677">
        <v>45</v>
      </c>
      <c r="M3677" t="b">
        <v>1</v>
      </c>
      <c r="N3677" t="s">
        <v>8269</v>
      </c>
      <c r="O3677" s="9">
        <f t="shared" si="232"/>
        <v>41894.91375</v>
      </c>
      <c r="P3677" t="str">
        <f t="shared" si="233"/>
        <v>theater</v>
      </c>
      <c r="Q3677" t="str">
        <f t="shared" si="234"/>
        <v>plays</v>
      </c>
      <c r="R3677">
        <f t="shared" si="235"/>
        <v>2014</v>
      </c>
    </row>
    <row r="3678" spans="1:18" ht="43.2" x14ac:dyDescent="0.55000000000000004">
      <c r="A3678">
        <v>3967</v>
      </c>
      <c r="B3678" s="3" t="s">
        <v>3964</v>
      </c>
      <c r="C3678" s="3" t="s">
        <v>8074</v>
      </c>
      <c r="D3678" s="6">
        <v>1700</v>
      </c>
      <c r="E3678" s="8">
        <v>410</v>
      </c>
      <c r="F3678" t="s">
        <v>8220</v>
      </c>
      <c r="G3678" t="s">
        <v>8223</v>
      </c>
      <c r="H3678" t="s">
        <v>8245</v>
      </c>
      <c r="I3678">
        <v>1488783507</v>
      </c>
      <c r="J3678">
        <v>1486191507</v>
      </c>
      <c r="K3678" t="b">
        <v>0</v>
      </c>
      <c r="L3678">
        <v>10</v>
      </c>
      <c r="M3678" t="b">
        <v>0</v>
      </c>
      <c r="N3678" t="s">
        <v>8269</v>
      </c>
      <c r="O3678" s="9">
        <f t="shared" si="232"/>
        <v>42770.290590277778</v>
      </c>
      <c r="P3678" t="str">
        <f t="shared" si="233"/>
        <v>theater</v>
      </c>
      <c r="Q3678" t="str">
        <f t="shared" si="234"/>
        <v>plays</v>
      </c>
      <c r="R3678">
        <f t="shared" si="235"/>
        <v>2017</v>
      </c>
    </row>
    <row r="3679" spans="1:18" ht="43.2" x14ac:dyDescent="0.55000000000000004">
      <c r="A3679">
        <v>3485</v>
      </c>
      <c r="B3679" s="3" t="s">
        <v>3484</v>
      </c>
      <c r="C3679" s="3" t="s">
        <v>7595</v>
      </c>
      <c r="D3679" s="6">
        <v>1650</v>
      </c>
      <c r="E3679" s="8">
        <v>1660</v>
      </c>
      <c r="F3679" t="s">
        <v>8218</v>
      </c>
      <c r="G3679" t="s">
        <v>8223</v>
      </c>
      <c r="H3679" t="s">
        <v>8245</v>
      </c>
      <c r="I3679">
        <v>1454431080</v>
      </c>
      <c r="J3679">
        <v>1451839080</v>
      </c>
      <c r="K3679" t="b">
        <v>0</v>
      </c>
      <c r="L3679">
        <v>30</v>
      </c>
      <c r="M3679" t="b">
        <v>1</v>
      </c>
      <c r="N3679" t="s">
        <v>8269</v>
      </c>
      <c r="O3679" s="9">
        <f t="shared" si="232"/>
        <v>42372.693055555559</v>
      </c>
      <c r="P3679" t="str">
        <f t="shared" si="233"/>
        <v>theater</v>
      </c>
      <c r="Q3679" t="str">
        <f t="shared" si="234"/>
        <v>plays</v>
      </c>
      <c r="R3679">
        <f t="shared" si="235"/>
        <v>2016</v>
      </c>
    </row>
    <row r="3680" spans="1:18" ht="43.2" x14ac:dyDescent="0.55000000000000004">
      <c r="A3680">
        <v>3498</v>
      </c>
      <c r="B3680" s="3" t="s">
        <v>3497</v>
      </c>
      <c r="C3680" s="3" t="s">
        <v>7608</v>
      </c>
      <c r="D3680" s="6">
        <v>1650</v>
      </c>
      <c r="E3680" s="8">
        <v>1690</v>
      </c>
      <c r="F3680" t="s">
        <v>8218</v>
      </c>
      <c r="G3680" t="s">
        <v>8228</v>
      </c>
      <c r="H3680" t="s">
        <v>8250</v>
      </c>
      <c r="I3680">
        <v>1464471840</v>
      </c>
      <c r="J3680">
        <v>1459309704</v>
      </c>
      <c r="K3680" t="b">
        <v>0</v>
      </c>
      <c r="L3680">
        <v>42</v>
      </c>
      <c r="M3680" t="b">
        <v>1</v>
      </c>
      <c r="N3680" t="s">
        <v>8269</v>
      </c>
      <c r="O3680" s="9">
        <f t="shared" si="232"/>
        <v>42459.15861111111</v>
      </c>
      <c r="P3680" t="str">
        <f t="shared" si="233"/>
        <v>theater</v>
      </c>
      <c r="Q3680" t="str">
        <f t="shared" si="234"/>
        <v>plays</v>
      </c>
      <c r="R3680">
        <f t="shared" si="235"/>
        <v>2016</v>
      </c>
    </row>
    <row r="3681" spans="1:18" ht="43.2" x14ac:dyDescent="0.55000000000000004">
      <c r="A3681">
        <v>3528</v>
      </c>
      <c r="B3681" s="3" t="s">
        <v>3527</v>
      </c>
      <c r="C3681" s="3" t="s">
        <v>7638</v>
      </c>
      <c r="D3681" s="6">
        <v>1650</v>
      </c>
      <c r="E3681" s="8">
        <v>1669</v>
      </c>
      <c r="F3681" t="s">
        <v>8218</v>
      </c>
      <c r="G3681" t="s">
        <v>8224</v>
      </c>
      <c r="H3681" t="s">
        <v>8246</v>
      </c>
      <c r="I3681">
        <v>1484740918</v>
      </c>
      <c r="J3681">
        <v>1483012918</v>
      </c>
      <c r="K3681" t="b">
        <v>0</v>
      </c>
      <c r="L3681">
        <v>37</v>
      </c>
      <c r="M3681" t="b">
        <v>1</v>
      </c>
      <c r="N3681" t="s">
        <v>8269</v>
      </c>
      <c r="O3681" s="9">
        <f t="shared" si="232"/>
        <v>42733.50136574074</v>
      </c>
      <c r="P3681" t="str">
        <f t="shared" si="233"/>
        <v>theater</v>
      </c>
      <c r="Q3681" t="str">
        <f t="shared" si="234"/>
        <v>plays</v>
      </c>
      <c r="R3681">
        <f t="shared" si="235"/>
        <v>2016</v>
      </c>
    </row>
    <row r="3682" spans="1:18" ht="43.2" x14ac:dyDescent="0.55000000000000004">
      <c r="A3682">
        <v>3990</v>
      </c>
      <c r="B3682" s="3" t="s">
        <v>3986</v>
      </c>
      <c r="C3682" s="3" t="s">
        <v>8096</v>
      </c>
      <c r="D3682" s="6">
        <v>1650</v>
      </c>
      <c r="E3682" s="8">
        <v>69</v>
      </c>
      <c r="F3682" t="s">
        <v>8220</v>
      </c>
      <c r="G3682" t="s">
        <v>8224</v>
      </c>
      <c r="H3682" t="s">
        <v>8246</v>
      </c>
      <c r="I3682">
        <v>1456934893</v>
      </c>
      <c r="J3682">
        <v>1454342893</v>
      </c>
      <c r="K3682" t="b">
        <v>0</v>
      </c>
      <c r="L3682">
        <v>3</v>
      </c>
      <c r="M3682" t="b">
        <v>0</v>
      </c>
      <c r="N3682" t="s">
        <v>8269</v>
      </c>
      <c r="O3682" s="9">
        <f t="shared" si="232"/>
        <v>42401.672372685185</v>
      </c>
      <c r="P3682" t="str">
        <f t="shared" si="233"/>
        <v>theater</v>
      </c>
      <c r="Q3682" t="str">
        <f t="shared" si="234"/>
        <v>plays</v>
      </c>
      <c r="R3682">
        <f t="shared" si="235"/>
        <v>2016</v>
      </c>
    </row>
    <row r="3683" spans="1:18" ht="43.2" x14ac:dyDescent="0.55000000000000004">
      <c r="A3683">
        <v>3244</v>
      </c>
      <c r="B3683" s="3" t="s">
        <v>3244</v>
      </c>
      <c r="C3683" s="3" t="s">
        <v>7354</v>
      </c>
      <c r="D3683" s="6">
        <v>1600</v>
      </c>
      <c r="E3683" s="8">
        <v>1647</v>
      </c>
      <c r="F3683" t="s">
        <v>8218</v>
      </c>
      <c r="G3683" t="s">
        <v>8224</v>
      </c>
      <c r="H3683" t="s">
        <v>8246</v>
      </c>
      <c r="I3683">
        <v>1480613982</v>
      </c>
      <c r="J3683">
        <v>1478018382</v>
      </c>
      <c r="K3683" t="b">
        <v>0</v>
      </c>
      <c r="L3683">
        <v>69</v>
      </c>
      <c r="M3683" t="b">
        <v>1</v>
      </c>
      <c r="N3683" t="s">
        <v>8269</v>
      </c>
      <c r="O3683" s="9">
        <f t="shared" si="232"/>
        <v>42675.694236111114</v>
      </c>
      <c r="P3683" t="str">
        <f t="shared" si="233"/>
        <v>theater</v>
      </c>
      <c r="Q3683" t="str">
        <f t="shared" si="234"/>
        <v>plays</v>
      </c>
      <c r="R3683">
        <f t="shared" si="235"/>
        <v>2016</v>
      </c>
    </row>
    <row r="3684" spans="1:18" ht="43.2" x14ac:dyDescent="0.55000000000000004">
      <c r="A3684">
        <v>3594</v>
      </c>
      <c r="B3684" s="3" t="s">
        <v>3593</v>
      </c>
      <c r="C3684" s="3" t="s">
        <v>7704</v>
      </c>
      <c r="D3684" s="6">
        <v>1600</v>
      </c>
      <c r="E3684" s="8">
        <v>2015</v>
      </c>
      <c r="F3684" t="s">
        <v>8218</v>
      </c>
      <c r="G3684" t="s">
        <v>8223</v>
      </c>
      <c r="H3684" t="s">
        <v>8245</v>
      </c>
      <c r="I3684">
        <v>1472952982</v>
      </c>
      <c r="J3684">
        <v>1470792982</v>
      </c>
      <c r="K3684" t="b">
        <v>0</v>
      </c>
      <c r="L3684">
        <v>36</v>
      </c>
      <c r="M3684" t="b">
        <v>1</v>
      </c>
      <c r="N3684" t="s">
        <v>8269</v>
      </c>
      <c r="O3684" s="9">
        <f t="shared" si="232"/>
        <v>42592.066921296297</v>
      </c>
      <c r="P3684" t="str">
        <f t="shared" si="233"/>
        <v>theater</v>
      </c>
      <c r="Q3684" t="str">
        <f t="shared" si="234"/>
        <v>plays</v>
      </c>
      <c r="R3684">
        <f t="shared" si="235"/>
        <v>2016</v>
      </c>
    </row>
    <row r="3685" spans="1:18" ht="43.2" x14ac:dyDescent="0.55000000000000004">
      <c r="A3685">
        <v>3896</v>
      </c>
      <c r="B3685" s="3" t="s">
        <v>3893</v>
      </c>
      <c r="C3685" s="3" t="s">
        <v>8004</v>
      </c>
      <c r="D3685" s="6">
        <v>1600</v>
      </c>
      <c r="E3685" s="8">
        <v>170</v>
      </c>
      <c r="F3685" t="s">
        <v>8220</v>
      </c>
      <c r="G3685" t="s">
        <v>8223</v>
      </c>
      <c r="H3685" t="s">
        <v>8245</v>
      </c>
      <c r="I3685">
        <v>1402979778</v>
      </c>
      <c r="J3685">
        <v>1401770178</v>
      </c>
      <c r="K3685" t="b">
        <v>0</v>
      </c>
      <c r="L3685">
        <v>4</v>
      </c>
      <c r="M3685" t="b">
        <v>0</v>
      </c>
      <c r="N3685" t="s">
        <v>8269</v>
      </c>
      <c r="O3685" s="9">
        <f t="shared" si="232"/>
        <v>41793.191875000004</v>
      </c>
      <c r="P3685" t="str">
        <f t="shared" si="233"/>
        <v>theater</v>
      </c>
      <c r="Q3685" t="str">
        <f t="shared" si="234"/>
        <v>plays</v>
      </c>
      <c r="R3685">
        <f t="shared" si="235"/>
        <v>2014</v>
      </c>
    </row>
    <row r="3686" spans="1:18" ht="43.2" x14ac:dyDescent="0.55000000000000004">
      <c r="A3686">
        <v>4091</v>
      </c>
      <c r="B3686" s="3" t="s">
        <v>4087</v>
      </c>
      <c r="C3686" s="3" t="s">
        <v>8194</v>
      </c>
      <c r="D3686" s="6">
        <v>1600</v>
      </c>
      <c r="E3686" s="8">
        <v>204</v>
      </c>
      <c r="F3686" t="s">
        <v>8220</v>
      </c>
      <c r="G3686" t="s">
        <v>8223</v>
      </c>
      <c r="H3686" t="s">
        <v>8245</v>
      </c>
      <c r="I3686">
        <v>1421410151</v>
      </c>
      <c r="J3686">
        <v>1418818151</v>
      </c>
      <c r="K3686" t="b">
        <v>0</v>
      </c>
      <c r="L3686">
        <v>8</v>
      </c>
      <c r="M3686" t="b">
        <v>0</v>
      </c>
      <c r="N3686" t="s">
        <v>8269</v>
      </c>
      <c r="O3686" s="9">
        <f t="shared" si="232"/>
        <v>41990.506377314814</v>
      </c>
      <c r="P3686" t="str">
        <f t="shared" si="233"/>
        <v>theater</v>
      </c>
      <c r="Q3686" t="str">
        <f t="shared" si="234"/>
        <v>plays</v>
      </c>
      <c r="R3686">
        <f t="shared" si="235"/>
        <v>2014</v>
      </c>
    </row>
    <row r="3687" spans="1:18" ht="43.2" x14ac:dyDescent="0.55000000000000004">
      <c r="A3687">
        <v>3497</v>
      </c>
      <c r="B3687" s="3" t="s">
        <v>3496</v>
      </c>
      <c r="C3687" s="3" t="s">
        <v>7607</v>
      </c>
      <c r="D3687" s="6">
        <v>1551</v>
      </c>
      <c r="E3687" s="8">
        <v>1686</v>
      </c>
      <c r="F3687" t="s">
        <v>8218</v>
      </c>
      <c r="G3687" t="s">
        <v>8223</v>
      </c>
      <c r="H3687" t="s">
        <v>8245</v>
      </c>
      <c r="I3687">
        <v>1464904800</v>
      </c>
      <c r="J3687">
        <v>1463852904</v>
      </c>
      <c r="K3687" t="b">
        <v>0</v>
      </c>
      <c r="L3687">
        <v>49</v>
      </c>
      <c r="M3687" t="b">
        <v>1</v>
      </c>
      <c r="N3687" t="s">
        <v>8269</v>
      </c>
      <c r="O3687" s="9">
        <f t="shared" si="232"/>
        <v>42511.741944444439</v>
      </c>
      <c r="P3687" t="str">
        <f t="shared" si="233"/>
        <v>theater</v>
      </c>
      <c r="Q3687" t="str">
        <f t="shared" si="234"/>
        <v>plays</v>
      </c>
      <c r="R3687">
        <f t="shared" si="235"/>
        <v>2016</v>
      </c>
    </row>
    <row r="3688" spans="1:18" ht="43.2" x14ac:dyDescent="0.55000000000000004">
      <c r="A3688">
        <v>526</v>
      </c>
      <c r="B3688" s="3" t="s">
        <v>527</v>
      </c>
      <c r="C3688" s="3" t="s">
        <v>4636</v>
      </c>
      <c r="D3688" s="6">
        <v>1500</v>
      </c>
      <c r="E3688" s="8">
        <v>1710</v>
      </c>
      <c r="F3688" t="s">
        <v>8218</v>
      </c>
      <c r="G3688" t="s">
        <v>8224</v>
      </c>
      <c r="H3688" t="s">
        <v>8246</v>
      </c>
      <c r="I3688">
        <v>1438966800</v>
      </c>
      <c r="J3688">
        <v>1436278344</v>
      </c>
      <c r="K3688" t="b">
        <v>0</v>
      </c>
      <c r="L3688">
        <v>23</v>
      </c>
      <c r="M3688" t="b">
        <v>1</v>
      </c>
      <c r="N3688" t="s">
        <v>8269</v>
      </c>
      <c r="O3688" s="9">
        <f t="shared" si="232"/>
        <v>42192.591944444444</v>
      </c>
      <c r="P3688" t="str">
        <f t="shared" si="233"/>
        <v>theater</v>
      </c>
      <c r="Q3688" t="str">
        <f t="shared" si="234"/>
        <v>plays</v>
      </c>
      <c r="R3688">
        <f t="shared" si="235"/>
        <v>2015</v>
      </c>
    </row>
    <row r="3689" spans="1:18" ht="43.2" x14ac:dyDescent="0.55000000000000004">
      <c r="A3689">
        <v>1286</v>
      </c>
      <c r="B3689" s="3" t="s">
        <v>1287</v>
      </c>
      <c r="C3689" s="3" t="s">
        <v>5396</v>
      </c>
      <c r="D3689" s="6">
        <v>1500</v>
      </c>
      <c r="E3689" s="8">
        <v>1625</v>
      </c>
      <c r="F3689" t="s">
        <v>8218</v>
      </c>
      <c r="G3689" t="s">
        <v>8224</v>
      </c>
      <c r="H3689" t="s">
        <v>8246</v>
      </c>
      <c r="I3689">
        <v>1424181600</v>
      </c>
      <c r="J3689">
        <v>1423041227</v>
      </c>
      <c r="K3689" t="b">
        <v>0</v>
      </c>
      <c r="L3689">
        <v>20</v>
      </c>
      <c r="M3689" t="b">
        <v>1</v>
      </c>
      <c r="N3689" t="s">
        <v>8269</v>
      </c>
      <c r="O3689" s="9">
        <f t="shared" si="232"/>
        <v>42039.384571759263</v>
      </c>
      <c r="P3689" t="str">
        <f t="shared" si="233"/>
        <v>theater</v>
      </c>
      <c r="Q3689" t="str">
        <f t="shared" si="234"/>
        <v>plays</v>
      </c>
      <c r="R3689">
        <f t="shared" si="235"/>
        <v>2015</v>
      </c>
    </row>
    <row r="3690" spans="1:18" ht="43.2" x14ac:dyDescent="0.55000000000000004">
      <c r="A3690">
        <v>1289</v>
      </c>
      <c r="B3690" s="3" t="s">
        <v>1290</v>
      </c>
      <c r="C3690" s="3" t="s">
        <v>5399</v>
      </c>
      <c r="D3690" s="6">
        <v>1500</v>
      </c>
      <c r="E3690" s="8">
        <v>1876</v>
      </c>
      <c r="F3690" t="s">
        <v>8218</v>
      </c>
      <c r="G3690" t="s">
        <v>8223</v>
      </c>
      <c r="H3690" t="s">
        <v>8245</v>
      </c>
      <c r="I3690">
        <v>1483499645</v>
      </c>
      <c r="J3690">
        <v>1480907645</v>
      </c>
      <c r="K3690" t="b">
        <v>0</v>
      </c>
      <c r="L3690">
        <v>52</v>
      </c>
      <c r="M3690" t="b">
        <v>1</v>
      </c>
      <c r="N3690" t="s">
        <v>8269</v>
      </c>
      <c r="O3690" s="9">
        <f t="shared" si="232"/>
        <v>42709.134780092587</v>
      </c>
      <c r="P3690" t="str">
        <f t="shared" si="233"/>
        <v>theater</v>
      </c>
      <c r="Q3690" t="str">
        <f t="shared" si="234"/>
        <v>plays</v>
      </c>
      <c r="R3690">
        <f t="shared" si="235"/>
        <v>2016</v>
      </c>
    </row>
    <row r="3691" spans="1:18" ht="43.2" x14ac:dyDescent="0.55000000000000004">
      <c r="A3691">
        <v>2814</v>
      </c>
      <c r="B3691" s="3" t="s">
        <v>2814</v>
      </c>
      <c r="C3691" s="3" t="s">
        <v>6924</v>
      </c>
      <c r="D3691" s="6">
        <v>1500</v>
      </c>
      <c r="E3691" s="8">
        <v>1616</v>
      </c>
      <c r="F3691" t="s">
        <v>8218</v>
      </c>
      <c r="G3691" t="s">
        <v>8224</v>
      </c>
      <c r="H3691" t="s">
        <v>8246</v>
      </c>
      <c r="I3691">
        <v>1431164115</v>
      </c>
      <c r="J3691">
        <v>1428572115</v>
      </c>
      <c r="K3691" t="b">
        <v>0</v>
      </c>
      <c r="L3691">
        <v>64</v>
      </c>
      <c r="M3691" t="b">
        <v>1</v>
      </c>
      <c r="N3691" t="s">
        <v>8269</v>
      </c>
      <c r="O3691" s="9">
        <f t="shared" si="232"/>
        <v>42103.399479166663</v>
      </c>
      <c r="P3691" t="str">
        <f t="shared" si="233"/>
        <v>theater</v>
      </c>
      <c r="Q3691" t="str">
        <f t="shared" si="234"/>
        <v>plays</v>
      </c>
      <c r="R3691">
        <f t="shared" si="235"/>
        <v>2015</v>
      </c>
    </row>
    <row r="3692" spans="1:18" ht="43.2" x14ac:dyDescent="0.55000000000000004">
      <c r="A3692">
        <v>2842</v>
      </c>
      <c r="B3692" s="3" t="s">
        <v>2842</v>
      </c>
      <c r="C3692" s="3" t="s">
        <v>6952</v>
      </c>
      <c r="D3692" s="6">
        <v>1500</v>
      </c>
      <c r="E3692" s="8">
        <v>0</v>
      </c>
      <c r="F3692" t="s">
        <v>8220</v>
      </c>
      <c r="G3692" t="s">
        <v>8224</v>
      </c>
      <c r="H3692" t="s">
        <v>8246</v>
      </c>
      <c r="I3692">
        <v>1403348400</v>
      </c>
      <c r="J3692">
        <v>1401058295</v>
      </c>
      <c r="K3692" t="b">
        <v>0</v>
      </c>
      <c r="L3692">
        <v>0</v>
      </c>
      <c r="M3692" t="b">
        <v>0</v>
      </c>
      <c r="N3692" t="s">
        <v>8269</v>
      </c>
      <c r="O3692" s="9">
        <f t="shared" si="232"/>
        <v>41784.952488425923</v>
      </c>
      <c r="P3692" t="str">
        <f t="shared" si="233"/>
        <v>theater</v>
      </c>
      <c r="Q3692" t="str">
        <f t="shared" si="234"/>
        <v>plays</v>
      </c>
      <c r="R3692">
        <f t="shared" si="235"/>
        <v>2014</v>
      </c>
    </row>
    <row r="3693" spans="1:18" ht="43.2" x14ac:dyDescent="0.55000000000000004">
      <c r="A3693">
        <v>2904</v>
      </c>
      <c r="B3693" s="3" t="s">
        <v>2904</v>
      </c>
      <c r="C3693" s="3" t="s">
        <v>7014</v>
      </c>
      <c r="D3693" s="6">
        <v>1500</v>
      </c>
      <c r="E3693" s="8">
        <v>75</v>
      </c>
      <c r="F3693" t="s">
        <v>8220</v>
      </c>
      <c r="G3693" t="s">
        <v>8224</v>
      </c>
      <c r="H3693" t="s">
        <v>8246</v>
      </c>
      <c r="I3693">
        <v>1415534400</v>
      </c>
      <c r="J3693">
        <v>1414538031</v>
      </c>
      <c r="K3693" t="b">
        <v>0</v>
      </c>
      <c r="L3693">
        <v>4</v>
      </c>
      <c r="M3693" t="b">
        <v>0</v>
      </c>
      <c r="N3693" t="s">
        <v>8269</v>
      </c>
      <c r="O3693" s="9">
        <f t="shared" si="232"/>
        <v>41940.967951388891</v>
      </c>
      <c r="P3693" t="str">
        <f t="shared" si="233"/>
        <v>theater</v>
      </c>
      <c r="Q3693" t="str">
        <f t="shared" si="234"/>
        <v>plays</v>
      </c>
      <c r="R3693">
        <f t="shared" si="235"/>
        <v>2014</v>
      </c>
    </row>
    <row r="3694" spans="1:18" ht="43.2" x14ac:dyDescent="0.55000000000000004">
      <c r="A3694">
        <v>2965</v>
      </c>
      <c r="B3694" s="3" t="s">
        <v>2965</v>
      </c>
      <c r="C3694" s="3" t="s">
        <v>7075</v>
      </c>
      <c r="D3694" s="6">
        <v>1500</v>
      </c>
      <c r="E3694" s="8">
        <v>1635</v>
      </c>
      <c r="F3694" t="s">
        <v>8218</v>
      </c>
      <c r="G3694" t="s">
        <v>8223</v>
      </c>
      <c r="H3694" t="s">
        <v>8245</v>
      </c>
      <c r="I3694">
        <v>1436290233</v>
      </c>
      <c r="J3694">
        <v>1433698233</v>
      </c>
      <c r="K3694" t="b">
        <v>0</v>
      </c>
      <c r="L3694">
        <v>39</v>
      </c>
      <c r="M3694" t="b">
        <v>1</v>
      </c>
      <c r="N3694" t="s">
        <v>8269</v>
      </c>
      <c r="O3694" s="9">
        <f t="shared" si="232"/>
        <v>42162.729548611111</v>
      </c>
      <c r="P3694" t="str">
        <f t="shared" si="233"/>
        <v>theater</v>
      </c>
      <c r="Q3694" t="str">
        <f t="shared" si="234"/>
        <v>plays</v>
      </c>
      <c r="R3694">
        <f t="shared" si="235"/>
        <v>2015</v>
      </c>
    </row>
    <row r="3695" spans="1:18" ht="28.8" x14ac:dyDescent="0.55000000000000004">
      <c r="A3695">
        <v>3137</v>
      </c>
      <c r="B3695" s="3" t="s">
        <v>3137</v>
      </c>
      <c r="C3695" s="3" t="s">
        <v>7247</v>
      </c>
      <c r="D3695" s="6">
        <v>1500</v>
      </c>
      <c r="E3695" s="8">
        <v>50</v>
      </c>
      <c r="F3695" t="s">
        <v>8221</v>
      </c>
      <c r="G3695" t="s">
        <v>8223</v>
      </c>
      <c r="H3695" t="s">
        <v>8245</v>
      </c>
      <c r="I3695">
        <v>1493838720</v>
      </c>
      <c r="J3695">
        <v>1489439669</v>
      </c>
      <c r="K3695" t="b">
        <v>0</v>
      </c>
      <c r="L3695">
        <v>1</v>
      </c>
      <c r="M3695" t="b">
        <v>0</v>
      </c>
      <c r="N3695" t="s">
        <v>8269</v>
      </c>
      <c r="O3695" s="9">
        <f t="shared" si="232"/>
        <v>42807.885057870371</v>
      </c>
      <c r="P3695" t="str">
        <f t="shared" si="233"/>
        <v>theater</v>
      </c>
      <c r="Q3695" t="str">
        <f t="shared" si="234"/>
        <v>plays</v>
      </c>
      <c r="R3695">
        <f t="shared" si="235"/>
        <v>2017</v>
      </c>
    </row>
    <row r="3696" spans="1:18" ht="28.8" x14ac:dyDescent="0.55000000000000004">
      <c r="A3696">
        <v>3159</v>
      </c>
      <c r="B3696" s="3" t="s">
        <v>3159</v>
      </c>
      <c r="C3696" s="3" t="s">
        <v>7269</v>
      </c>
      <c r="D3696" s="6">
        <v>1500</v>
      </c>
      <c r="E3696" s="8">
        <v>2002.22</v>
      </c>
      <c r="F3696" t="s">
        <v>8218</v>
      </c>
      <c r="G3696" t="s">
        <v>8223</v>
      </c>
      <c r="H3696" t="s">
        <v>8245</v>
      </c>
      <c r="I3696">
        <v>1326927600</v>
      </c>
      <c r="J3696">
        <v>1323221761</v>
      </c>
      <c r="K3696" t="b">
        <v>1</v>
      </c>
      <c r="L3696">
        <v>52</v>
      </c>
      <c r="M3696" t="b">
        <v>1</v>
      </c>
      <c r="N3696" t="s">
        <v>8269</v>
      </c>
      <c r="O3696" s="9">
        <f t="shared" si="232"/>
        <v>40884.066678240742</v>
      </c>
      <c r="P3696" t="str">
        <f t="shared" si="233"/>
        <v>theater</v>
      </c>
      <c r="Q3696" t="str">
        <f t="shared" si="234"/>
        <v>plays</v>
      </c>
      <c r="R3696">
        <f t="shared" si="235"/>
        <v>2011</v>
      </c>
    </row>
    <row r="3697" spans="1:18" ht="43.2" x14ac:dyDescent="0.55000000000000004">
      <c r="A3697">
        <v>3178</v>
      </c>
      <c r="B3697" s="3" t="s">
        <v>3178</v>
      </c>
      <c r="C3697" s="3" t="s">
        <v>7288</v>
      </c>
      <c r="D3697" s="6">
        <v>1500</v>
      </c>
      <c r="E3697" s="8">
        <v>2576</v>
      </c>
      <c r="F3697" t="s">
        <v>8218</v>
      </c>
      <c r="G3697" t="s">
        <v>8224</v>
      </c>
      <c r="H3697" t="s">
        <v>8246</v>
      </c>
      <c r="I3697">
        <v>1405521075</v>
      </c>
      <c r="J3697">
        <v>1402929075</v>
      </c>
      <c r="K3697" t="b">
        <v>1</v>
      </c>
      <c r="L3697">
        <v>78</v>
      </c>
      <c r="M3697" t="b">
        <v>1</v>
      </c>
      <c r="N3697" t="s">
        <v>8269</v>
      </c>
      <c r="O3697" s="9">
        <f t="shared" si="232"/>
        <v>41806.605034722219</v>
      </c>
      <c r="P3697" t="str">
        <f t="shared" si="233"/>
        <v>theater</v>
      </c>
      <c r="Q3697" t="str">
        <f t="shared" si="234"/>
        <v>plays</v>
      </c>
      <c r="R3697">
        <f t="shared" si="235"/>
        <v>2014</v>
      </c>
    </row>
    <row r="3698" spans="1:18" ht="43.2" x14ac:dyDescent="0.55000000000000004">
      <c r="A3698">
        <v>3251</v>
      </c>
      <c r="B3698" s="3" t="s">
        <v>3251</v>
      </c>
      <c r="C3698" s="3" t="s">
        <v>7361</v>
      </c>
      <c r="D3698" s="6">
        <v>1500</v>
      </c>
      <c r="E3698" s="8">
        <v>1661</v>
      </c>
      <c r="F3698" t="s">
        <v>8218</v>
      </c>
      <c r="G3698" t="s">
        <v>8223</v>
      </c>
      <c r="H3698" t="s">
        <v>8245</v>
      </c>
      <c r="I3698">
        <v>1434907966</v>
      </c>
      <c r="J3698">
        <v>1432315966</v>
      </c>
      <c r="K3698" t="b">
        <v>1</v>
      </c>
      <c r="L3698">
        <v>20</v>
      </c>
      <c r="M3698" t="b">
        <v>1</v>
      </c>
      <c r="N3698" t="s">
        <v>8269</v>
      </c>
      <c r="O3698" s="9">
        <f t="shared" si="232"/>
        <v>42146.731087962966</v>
      </c>
      <c r="P3698" t="str">
        <f t="shared" si="233"/>
        <v>theater</v>
      </c>
      <c r="Q3698" t="str">
        <f t="shared" si="234"/>
        <v>plays</v>
      </c>
      <c r="R3698">
        <f t="shared" si="235"/>
        <v>2015</v>
      </c>
    </row>
    <row r="3699" spans="1:18" x14ac:dyDescent="0.55000000000000004">
      <c r="A3699">
        <v>3271</v>
      </c>
      <c r="B3699" s="3" t="s">
        <v>3271</v>
      </c>
      <c r="C3699" s="3" t="s">
        <v>7381</v>
      </c>
      <c r="D3699" s="6">
        <v>1500</v>
      </c>
      <c r="E3699" s="8">
        <v>1950</v>
      </c>
      <c r="F3699" t="s">
        <v>8218</v>
      </c>
      <c r="G3699" t="s">
        <v>8224</v>
      </c>
      <c r="H3699" t="s">
        <v>8246</v>
      </c>
      <c r="I3699">
        <v>1414927775</v>
      </c>
      <c r="J3699">
        <v>1412332175</v>
      </c>
      <c r="K3699" t="b">
        <v>1</v>
      </c>
      <c r="L3699">
        <v>51</v>
      </c>
      <c r="M3699" t="b">
        <v>1</v>
      </c>
      <c r="N3699" t="s">
        <v>8269</v>
      </c>
      <c r="O3699" s="9">
        <f t="shared" si="232"/>
        <v>41915.437210648146</v>
      </c>
      <c r="P3699" t="str">
        <f t="shared" si="233"/>
        <v>theater</v>
      </c>
      <c r="Q3699" t="str">
        <f t="shared" si="234"/>
        <v>plays</v>
      </c>
      <c r="R3699">
        <f t="shared" si="235"/>
        <v>2014</v>
      </c>
    </row>
    <row r="3700" spans="1:18" ht="43.2" x14ac:dyDescent="0.55000000000000004">
      <c r="A3700">
        <v>3296</v>
      </c>
      <c r="B3700" s="3" t="s">
        <v>3296</v>
      </c>
      <c r="C3700" s="3" t="s">
        <v>7406</v>
      </c>
      <c r="D3700" s="6">
        <v>1500</v>
      </c>
      <c r="E3700" s="8">
        <v>2161</v>
      </c>
      <c r="F3700" t="s">
        <v>8218</v>
      </c>
      <c r="G3700" t="s">
        <v>8224</v>
      </c>
      <c r="H3700" t="s">
        <v>8246</v>
      </c>
      <c r="I3700">
        <v>1448229600</v>
      </c>
      <c r="J3700">
        <v>1446401372</v>
      </c>
      <c r="K3700" t="b">
        <v>0</v>
      </c>
      <c r="L3700">
        <v>47</v>
      </c>
      <c r="M3700" t="b">
        <v>1</v>
      </c>
      <c r="N3700" t="s">
        <v>8269</v>
      </c>
      <c r="O3700" s="9">
        <f t="shared" si="232"/>
        <v>42309.756620370375</v>
      </c>
      <c r="P3700" t="str">
        <f t="shared" si="233"/>
        <v>theater</v>
      </c>
      <c r="Q3700" t="str">
        <f t="shared" si="234"/>
        <v>plays</v>
      </c>
      <c r="R3700">
        <f t="shared" si="235"/>
        <v>2015</v>
      </c>
    </row>
    <row r="3701" spans="1:18" ht="43.2" x14ac:dyDescent="0.55000000000000004">
      <c r="A3701">
        <v>3306</v>
      </c>
      <c r="B3701" s="3" t="s">
        <v>3306</v>
      </c>
      <c r="C3701" s="3" t="s">
        <v>7416</v>
      </c>
      <c r="D3701" s="6">
        <v>1500</v>
      </c>
      <c r="E3701" s="8">
        <v>2630</v>
      </c>
      <c r="F3701" t="s">
        <v>8218</v>
      </c>
      <c r="G3701" t="s">
        <v>8223</v>
      </c>
      <c r="H3701" t="s">
        <v>8245</v>
      </c>
      <c r="I3701">
        <v>1465527600</v>
      </c>
      <c r="J3701">
        <v>1462252542</v>
      </c>
      <c r="K3701" t="b">
        <v>0</v>
      </c>
      <c r="L3701">
        <v>54</v>
      </c>
      <c r="M3701" t="b">
        <v>1</v>
      </c>
      <c r="N3701" t="s">
        <v>8269</v>
      </c>
      <c r="O3701" s="9">
        <f t="shared" si="232"/>
        <v>42493.219236111108</v>
      </c>
      <c r="P3701" t="str">
        <f t="shared" si="233"/>
        <v>theater</v>
      </c>
      <c r="Q3701" t="str">
        <f t="shared" si="234"/>
        <v>plays</v>
      </c>
      <c r="R3701">
        <f t="shared" si="235"/>
        <v>2016</v>
      </c>
    </row>
    <row r="3702" spans="1:18" ht="28.8" x14ac:dyDescent="0.55000000000000004">
      <c r="A3702">
        <v>3324</v>
      </c>
      <c r="B3702" s="3" t="s">
        <v>3324</v>
      </c>
      <c r="C3702" s="3" t="s">
        <v>7434</v>
      </c>
      <c r="D3702" s="6">
        <v>1500</v>
      </c>
      <c r="E3702" s="8">
        <v>1525</v>
      </c>
      <c r="F3702" t="s">
        <v>8218</v>
      </c>
      <c r="G3702" t="s">
        <v>8240</v>
      </c>
      <c r="H3702" t="s">
        <v>8248</v>
      </c>
      <c r="I3702">
        <v>1465135190</v>
      </c>
      <c r="J3702">
        <v>1463925590</v>
      </c>
      <c r="K3702" t="b">
        <v>0</v>
      </c>
      <c r="L3702">
        <v>10</v>
      </c>
      <c r="M3702" t="b">
        <v>1</v>
      </c>
      <c r="N3702" t="s">
        <v>8269</v>
      </c>
      <c r="O3702" s="9">
        <f t="shared" si="232"/>
        <v>42512.58321759259</v>
      </c>
      <c r="P3702" t="str">
        <f t="shared" si="233"/>
        <v>theater</v>
      </c>
      <c r="Q3702" t="str">
        <f t="shared" si="234"/>
        <v>plays</v>
      </c>
      <c r="R3702">
        <f t="shared" si="235"/>
        <v>2016</v>
      </c>
    </row>
    <row r="3703" spans="1:18" ht="43.2" x14ac:dyDescent="0.55000000000000004">
      <c r="A3703">
        <v>3330</v>
      </c>
      <c r="B3703" s="3" t="s">
        <v>3330</v>
      </c>
      <c r="C3703" s="3" t="s">
        <v>7440</v>
      </c>
      <c r="D3703" s="6">
        <v>1500</v>
      </c>
      <c r="E3703" s="8">
        <v>1594</v>
      </c>
      <c r="F3703" t="s">
        <v>8218</v>
      </c>
      <c r="G3703" t="s">
        <v>8224</v>
      </c>
      <c r="H3703" t="s">
        <v>8246</v>
      </c>
      <c r="I3703">
        <v>1427919468</v>
      </c>
      <c r="J3703">
        <v>1425331068</v>
      </c>
      <c r="K3703" t="b">
        <v>0</v>
      </c>
      <c r="L3703">
        <v>69</v>
      </c>
      <c r="M3703" t="b">
        <v>1</v>
      </c>
      <c r="N3703" t="s">
        <v>8269</v>
      </c>
      <c r="O3703" s="9">
        <f t="shared" si="232"/>
        <v>42065.887361111112</v>
      </c>
      <c r="P3703" t="str">
        <f t="shared" si="233"/>
        <v>theater</v>
      </c>
      <c r="Q3703" t="str">
        <f t="shared" si="234"/>
        <v>plays</v>
      </c>
      <c r="R3703">
        <f t="shared" si="235"/>
        <v>2015</v>
      </c>
    </row>
    <row r="3704" spans="1:18" ht="43.2" x14ac:dyDescent="0.55000000000000004">
      <c r="A3704">
        <v>3346</v>
      </c>
      <c r="B3704" s="3" t="s">
        <v>3346</v>
      </c>
      <c r="C3704" s="3" t="s">
        <v>7456</v>
      </c>
      <c r="D3704" s="6">
        <v>1500</v>
      </c>
      <c r="E3704" s="8">
        <v>1650</v>
      </c>
      <c r="F3704" t="s">
        <v>8218</v>
      </c>
      <c r="G3704" t="s">
        <v>8223</v>
      </c>
      <c r="H3704" t="s">
        <v>8245</v>
      </c>
      <c r="I3704">
        <v>1424910910</v>
      </c>
      <c r="J3704">
        <v>1424306110</v>
      </c>
      <c r="K3704" t="b">
        <v>0</v>
      </c>
      <c r="L3704">
        <v>18</v>
      </c>
      <c r="M3704" t="b">
        <v>1</v>
      </c>
      <c r="N3704" t="s">
        <v>8269</v>
      </c>
      <c r="O3704" s="9">
        <f t="shared" si="232"/>
        <v>42054.024421296301</v>
      </c>
      <c r="P3704" t="str">
        <f t="shared" si="233"/>
        <v>theater</v>
      </c>
      <c r="Q3704" t="str">
        <f t="shared" si="234"/>
        <v>plays</v>
      </c>
      <c r="R3704">
        <f t="shared" si="235"/>
        <v>2015</v>
      </c>
    </row>
    <row r="3705" spans="1:18" ht="43.2" x14ac:dyDescent="0.55000000000000004">
      <c r="A3705">
        <v>3356</v>
      </c>
      <c r="B3705" s="3" t="s">
        <v>3355</v>
      </c>
      <c r="C3705" s="3" t="s">
        <v>7466</v>
      </c>
      <c r="D3705" s="6">
        <v>1500</v>
      </c>
      <c r="E3705" s="8">
        <v>1521</v>
      </c>
      <c r="F3705" t="s">
        <v>8218</v>
      </c>
      <c r="G3705" t="s">
        <v>8224</v>
      </c>
      <c r="H3705" t="s">
        <v>8246</v>
      </c>
      <c r="I3705">
        <v>1468611272</v>
      </c>
      <c r="J3705">
        <v>1466019272</v>
      </c>
      <c r="K3705" t="b">
        <v>0</v>
      </c>
      <c r="L3705">
        <v>27</v>
      </c>
      <c r="M3705" t="b">
        <v>1</v>
      </c>
      <c r="N3705" t="s">
        <v>8269</v>
      </c>
      <c r="O3705" s="9">
        <f t="shared" si="232"/>
        <v>42536.815648148149</v>
      </c>
      <c r="P3705" t="str">
        <f t="shared" si="233"/>
        <v>theater</v>
      </c>
      <c r="Q3705" t="str">
        <f t="shared" si="234"/>
        <v>plays</v>
      </c>
      <c r="R3705">
        <f t="shared" si="235"/>
        <v>2016</v>
      </c>
    </row>
    <row r="3706" spans="1:18" ht="28.8" x14ac:dyDescent="0.55000000000000004">
      <c r="A3706">
        <v>3370</v>
      </c>
      <c r="B3706" s="3" t="s">
        <v>3369</v>
      </c>
      <c r="C3706" s="3" t="s">
        <v>7480</v>
      </c>
      <c r="D3706" s="6">
        <v>1500</v>
      </c>
      <c r="E3706" s="8">
        <v>1766</v>
      </c>
      <c r="F3706" t="s">
        <v>8218</v>
      </c>
      <c r="G3706" t="s">
        <v>8223</v>
      </c>
      <c r="H3706" t="s">
        <v>8245</v>
      </c>
      <c r="I3706">
        <v>1481961600</v>
      </c>
      <c r="J3706">
        <v>1479283285</v>
      </c>
      <c r="K3706" t="b">
        <v>0</v>
      </c>
      <c r="L3706">
        <v>26</v>
      </c>
      <c r="M3706" t="b">
        <v>1</v>
      </c>
      <c r="N3706" t="s">
        <v>8269</v>
      </c>
      <c r="O3706" s="9">
        <f t="shared" si="232"/>
        <v>42690.334317129629</v>
      </c>
      <c r="P3706" t="str">
        <f t="shared" si="233"/>
        <v>theater</v>
      </c>
      <c r="Q3706" t="str">
        <f t="shared" si="234"/>
        <v>plays</v>
      </c>
      <c r="R3706">
        <f t="shared" si="235"/>
        <v>2016</v>
      </c>
    </row>
    <row r="3707" spans="1:18" ht="43.2" x14ac:dyDescent="0.55000000000000004">
      <c r="A3707">
        <v>3388</v>
      </c>
      <c r="B3707" s="3" t="s">
        <v>3387</v>
      </c>
      <c r="C3707" s="3" t="s">
        <v>7498</v>
      </c>
      <c r="D3707" s="6">
        <v>1500</v>
      </c>
      <c r="E3707" s="8">
        <v>1557</v>
      </c>
      <c r="F3707" t="s">
        <v>8218</v>
      </c>
      <c r="G3707" t="s">
        <v>8224</v>
      </c>
      <c r="H3707" t="s">
        <v>8246</v>
      </c>
      <c r="I3707">
        <v>1434625441</v>
      </c>
      <c r="J3707">
        <v>1432033441</v>
      </c>
      <c r="K3707" t="b">
        <v>0</v>
      </c>
      <c r="L3707">
        <v>45</v>
      </c>
      <c r="M3707" t="b">
        <v>1</v>
      </c>
      <c r="N3707" t="s">
        <v>8269</v>
      </c>
      <c r="O3707" s="9">
        <f t="shared" si="232"/>
        <v>42143.461122685185</v>
      </c>
      <c r="P3707" t="str">
        <f t="shared" si="233"/>
        <v>theater</v>
      </c>
      <c r="Q3707" t="str">
        <f t="shared" si="234"/>
        <v>plays</v>
      </c>
      <c r="R3707">
        <f t="shared" si="235"/>
        <v>2015</v>
      </c>
    </row>
    <row r="3708" spans="1:18" ht="43.2" x14ac:dyDescent="0.55000000000000004">
      <c r="A3708">
        <v>3390</v>
      </c>
      <c r="B3708" s="3" t="s">
        <v>3389</v>
      </c>
      <c r="C3708" s="3" t="s">
        <v>7500</v>
      </c>
      <c r="D3708" s="6">
        <v>1500</v>
      </c>
      <c r="E3708" s="8">
        <v>1536</v>
      </c>
      <c r="F3708" t="s">
        <v>8218</v>
      </c>
      <c r="G3708" t="s">
        <v>8223</v>
      </c>
      <c r="H3708" t="s">
        <v>8245</v>
      </c>
      <c r="I3708">
        <v>1405017345</v>
      </c>
      <c r="J3708">
        <v>1403721345</v>
      </c>
      <c r="K3708" t="b">
        <v>0</v>
      </c>
      <c r="L3708">
        <v>22</v>
      </c>
      <c r="M3708" t="b">
        <v>1</v>
      </c>
      <c r="N3708" t="s">
        <v>8269</v>
      </c>
      <c r="O3708" s="9">
        <f t="shared" si="232"/>
        <v>41815.774826388886</v>
      </c>
      <c r="P3708" t="str">
        <f t="shared" si="233"/>
        <v>theater</v>
      </c>
      <c r="Q3708" t="str">
        <f t="shared" si="234"/>
        <v>plays</v>
      </c>
      <c r="R3708">
        <f t="shared" si="235"/>
        <v>2014</v>
      </c>
    </row>
    <row r="3709" spans="1:18" ht="43.2" x14ac:dyDescent="0.55000000000000004">
      <c r="A3709">
        <v>3393</v>
      </c>
      <c r="B3709" s="3" t="s">
        <v>3392</v>
      </c>
      <c r="C3709" s="3" t="s">
        <v>7503</v>
      </c>
      <c r="D3709" s="6">
        <v>1500</v>
      </c>
      <c r="E3709" s="8">
        <v>1587</v>
      </c>
      <c r="F3709" t="s">
        <v>8218</v>
      </c>
      <c r="G3709" t="s">
        <v>8223</v>
      </c>
      <c r="H3709" t="s">
        <v>8245</v>
      </c>
      <c r="I3709">
        <v>1415234760</v>
      </c>
      <c r="J3709">
        <v>1413065230</v>
      </c>
      <c r="K3709" t="b">
        <v>0</v>
      </c>
      <c r="L3709">
        <v>44</v>
      </c>
      <c r="M3709" t="b">
        <v>1</v>
      </c>
      <c r="N3709" t="s">
        <v>8269</v>
      </c>
      <c r="O3709" s="9">
        <f t="shared" si="232"/>
        <v>41923.921643518523</v>
      </c>
      <c r="P3709" t="str">
        <f t="shared" si="233"/>
        <v>theater</v>
      </c>
      <c r="Q3709" t="str">
        <f t="shared" si="234"/>
        <v>plays</v>
      </c>
      <c r="R3709">
        <f t="shared" si="235"/>
        <v>2014</v>
      </c>
    </row>
    <row r="3710" spans="1:18" ht="43.2" x14ac:dyDescent="0.55000000000000004">
      <c r="A3710">
        <v>3396</v>
      </c>
      <c r="B3710" s="3" t="s">
        <v>3395</v>
      </c>
      <c r="C3710" s="3" t="s">
        <v>7506</v>
      </c>
      <c r="D3710" s="6">
        <v>1500</v>
      </c>
      <c r="E3710" s="8">
        <v>1565</v>
      </c>
      <c r="F3710" t="s">
        <v>8218</v>
      </c>
      <c r="G3710" t="s">
        <v>8223</v>
      </c>
      <c r="H3710" t="s">
        <v>8245</v>
      </c>
      <c r="I3710">
        <v>1401595140</v>
      </c>
      <c r="J3710">
        <v>1399286589</v>
      </c>
      <c r="K3710" t="b">
        <v>0</v>
      </c>
      <c r="L3710">
        <v>28</v>
      </c>
      <c r="M3710" t="b">
        <v>1</v>
      </c>
      <c r="N3710" t="s">
        <v>8269</v>
      </c>
      <c r="O3710" s="9">
        <f t="shared" si="232"/>
        <v>41764.44663194444</v>
      </c>
      <c r="P3710" t="str">
        <f t="shared" si="233"/>
        <v>theater</v>
      </c>
      <c r="Q3710" t="str">
        <f t="shared" si="234"/>
        <v>plays</v>
      </c>
      <c r="R3710">
        <f t="shared" si="235"/>
        <v>2014</v>
      </c>
    </row>
    <row r="3711" spans="1:18" ht="43.2" x14ac:dyDescent="0.55000000000000004">
      <c r="A3711">
        <v>3427</v>
      </c>
      <c r="B3711" s="3" t="s">
        <v>3426</v>
      </c>
      <c r="C3711" s="3" t="s">
        <v>7537</v>
      </c>
      <c r="D3711" s="6">
        <v>1500</v>
      </c>
      <c r="E3711" s="8">
        <v>1500</v>
      </c>
      <c r="F3711" t="s">
        <v>8218</v>
      </c>
      <c r="G3711" t="s">
        <v>8224</v>
      </c>
      <c r="H3711" t="s">
        <v>8246</v>
      </c>
      <c r="I3711">
        <v>1404314952</v>
      </c>
      <c r="J3711">
        <v>1401722952</v>
      </c>
      <c r="K3711" t="b">
        <v>0</v>
      </c>
      <c r="L3711">
        <v>29</v>
      </c>
      <c r="M3711" t="b">
        <v>1</v>
      </c>
      <c r="N3711" t="s">
        <v>8269</v>
      </c>
      <c r="O3711" s="9">
        <f t="shared" si="232"/>
        <v>41792.645277777774</v>
      </c>
      <c r="P3711" t="str">
        <f t="shared" si="233"/>
        <v>theater</v>
      </c>
      <c r="Q3711" t="str">
        <f t="shared" si="234"/>
        <v>plays</v>
      </c>
      <c r="R3711">
        <f t="shared" si="235"/>
        <v>2014</v>
      </c>
    </row>
    <row r="3712" spans="1:18" ht="43.2" x14ac:dyDescent="0.55000000000000004">
      <c r="A3712">
        <v>3479</v>
      </c>
      <c r="B3712" s="3" t="s">
        <v>3478</v>
      </c>
      <c r="C3712" s="3" t="s">
        <v>7589</v>
      </c>
      <c r="D3712" s="6">
        <v>1500</v>
      </c>
      <c r="E3712" s="8">
        <v>1918</v>
      </c>
      <c r="F3712" t="s">
        <v>8218</v>
      </c>
      <c r="G3712" t="s">
        <v>8224</v>
      </c>
      <c r="H3712" t="s">
        <v>8246</v>
      </c>
      <c r="I3712">
        <v>1403382680</v>
      </c>
      <c r="J3712">
        <v>1400790680</v>
      </c>
      <c r="K3712" t="b">
        <v>0</v>
      </c>
      <c r="L3712">
        <v>56</v>
      </c>
      <c r="M3712" t="b">
        <v>1</v>
      </c>
      <c r="N3712" t="s">
        <v>8269</v>
      </c>
      <c r="O3712" s="9">
        <f t="shared" si="232"/>
        <v>41781.855092592588</v>
      </c>
      <c r="P3712" t="str">
        <f t="shared" si="233"/>
        <v>theater</v>
      </c>
      <c r="Q3712" t="str">
        <f t="shared" si="234"/>
        <v>plays</v>
      </c>
      <c r="R3712">
        <f t="shared" si="235"/>
        <v>2014</v>
      </c>
    </row>
    <row r="3713" spans="1:18" ht="43.2" x14ac:dyDescent="0.55000000000000004">
      <c r="A3713">
        <v>3480</v>
      </c>
      <c r="B3713" s="3" t="s">
        <v>3479</v>
      </c>
      <c r="C3713" s="3" t="s">
        <v>7590</v>
      </c>
      <c r="D3713" s="6">
        <v>1500</v>
      </c>
      <c r="E3713" s="8">
        <v>2140</v>
      </c>
      <c r="F3713" t="s">
        <v>8218</v>
      </c>
      <c r="G3713" t="s">
        <v>8223</v>
      </c>
      <c r="H3713" t="s">
        <v>8245</v>
      </c>
      <c r="I3713">
        <v>1436562000</v>
      </c>
      <c r="J3713">
        <v>1434440227</v>
      </c>
      <c r="K3713" t="b">
        <v>0</v>
      </c>
      <c r="L3713">
        <v>13</v>
      </c>
      <c r="M3713" t="b">
        <v>1</v>
      </c>
      <c r="N3713" t="s">
        <v>8269</v>
      </c>
      <c r="O3713" s="9">
        <f t="shared" si="232"/>
        <v>42171.317442129628</v>
      </c>
      <c r="P3713" t="str">
        <f t="shared" si="233"/>
        <v>theater</v>
      </c>
      <c r="Q3713" t="str">
        <f t="shared" si="234"/>
        <v>plays</v>
      </c>
      <c r="R3713">
        <f t="shared" si="235"/>
        <v>2015</v>
      </c>
    </row>
    <row r="3714" spans="1:18" ht="43.2" x14ac:dyDescent="0.55000000000000004">
      <c r="A3714">
        <v>3493</v>
      </c>
      <c r="B3714" s="3" t="s">
        <v>3492</v>
      </c>
      <c r="C3714" s="3" t="s">
        <v>7603</v>
      </c>
      <c r="D3714" s="6">
        <v>1500</v>
      </c>
      <c r="E3714" s="8">
        <v>1500</v>
      </c>
      <c r="F3714" t="s">
        <v>8218</v>
      </c>
      <c r="G3714" t="s">
        <v>8223</v>
      </c>
      <c r="H3714" t="s">
        <v>8245</v>
      </c>
      <c r="I3714">
        <v>1408252260</v>
      </c>
      <c r="J3714">
        <v>1406580436</v>
      </c>
      <c r="K3714" t="b">
        <v>0</v>
      </c>
      <c r="L3714">
        <v>29</v>
      </c>
      <c r="M3714" t="b">
        <v>1</v>
      </c>
      <c r="N3714" t="s">
        <v>8269</v>
      </c>
      <c r="O3714" s="9">
        <f t="shared" si="232"/>
        <v>41848.866157407407</v>
      </c>
      <c r="P3714" t="str">
        <f t="shared" si="233"/>
        <v>theater</v>
      </c>
      <c r="Q3714" t="str">
        <f t="shared" si="234"/>
        <v>plays</v>
      </c>
      <c r="R3714">
        <f t="shared" si="235"/>
        <v>2014</v>
      </c>
    </row>
    <row r="3715" spans="1:18" ht="43.2" x14ac:dyDescent="0.55000000000000004">
      <c r="A3715">
        <v>3501</v>
      </c>
      <c r="B3715" s="3" t="s">
        <v>3500</v>
      </c>
      <c r="C3715" s="3" t="s">
        <v>7611</v>
      </c>
      <c r="D3715" s="6">
        <v>1500</v>
      </c>
      <c r="E3715" s="8">
        <v>1510</v>
      </c>
      <c r="F3715" t="s">
        <v>8218</v>
      </c>
      <c r="G3715" t="s">
        <v>8224</v>
      </c>
      <c r="H3715" t="s">
        <v>8246</v>
      </c>
      <c r="I3715">
        <v>1441995595</v>
      </c>
      <c r="J3715">
        <v>1439835595</v>
      </c>
      <c r="K3715" t="b">
        <v>0</v>
      </c>
      <c r="L3715">
        <v>42</v>
      </c>
      <c r="M3715" t="b">
        <v>1</v>
      </c>
      <c r="N3715" t="s">
        <v>8269</v>
      </c>
      <c r="O3715" s="9">
        <f t="shared" si="232"/>
        <v>42233.763831018514</v>
      </c>
      <c r="P3715" t="str">
        <f t="shared" si="233"/>
        <v>theater</v>
      </c>
      <c r="Q3715" t="str">
        <f t="shared" si="234"/>
        <v>plays</v>
      </c>
      <c r="R3715">
        <f t="shared" si="235"/>
        <v>2015</v>
      </c>
    </row>
    <row r="3716" spans="1:18" ht="43.2" x14ac:dyDescent="0.55000000000000004">
      <c r="A3716">
        <v>3511</v>
      </c>
      <c r="B3716" s="3" t="s">
        <v>3510</v>
      </c>
      <c r="C3716" s="3" t="s">
        <v>7621</v>
      </c>
      <c r="D3716" s="6">
        <v>1500</v>
      </c>
      <c r="E3716" s="8">
        <v>1518</v>
      </c>
      <c r="F3716" t="s">
        <v>8218</v>
      </c>
      <c r="G3716" t="s">
        <v>8224</v>
      </c>
      <c r="H3716" t="s">
        <v>8246</v>
      </c>
      <c r="I3716">
        <v>1415385000</v>
      </c>
      <c r="J3716">
        <v>1413406695</v>
      </c>
      <c r="K3716" t="b">
        <v>0</v>
      </c>
      <c r="L3716">
        <v>19</v>
      </c>
      <c r="M3716" t="b">
        <v>1</v>
      </c>
      <c r="N3716" t="s">
        <v>8269</v>
      </c>
      <c r="O3716" s="9">
        <f t="shared" si="232"/>
        <v>41927.873784722222</v>
      </c>
      <c r="P3716" t="str">
        <f t="shared" si="233"/>
        <v>theater</v>
      </c>
      <c r="Q3716" t="str">
        <f t="shared" si="234"/>
        <v>plays</v>
      </c>
      <c r="R3716">
        <f t="shared" si="235"/>
        <v>2014</v>
      </c>
    </row>
    <row r="3717" spans="1:18" ht="43.2" x14ac:dyDescent="0.55000000000000004">
      <c r="A3717">
        <v>3518</v>
      </c>
      <c r="B3717" s="3" t="s">
        <v>3517</v>
      </c>
      <c r="C3717" s="3" t="s">
        <v>7628</v>
      </c>
      <c r="D3717" s="6">
        <v>1500</v>
      </c>
      <c r="E3717" s="8">
        <v>1650.69</v>
      </c>
      <c r="F3717" t="s">
        <v>8218</v>
      </c>
      <c r="G3717" t="s">
        <v>8223</v>
      </c>
      <c r="H3717" t="s">
        <v>8245</v>
      </c>
      <c r="I3717">
        <v>1412259660</v>
      </c>
      <c r="J3717">
        <v>1410461299</v>
      </c>
      <c r="K3717" t="b">
        <v>0</v>
      </c>
      <c r="L3717">
        <v>33</v>
      </c>
      <c r="M3717" t="b">
        <v>1</v>
      </c>
      <c r="N3717" t="s">
        <v>8269</v>
      </c>
      <c r="O3717" s="9">
        <f t="shared" si="232"/>
        <v>41893.783553240741</v>
      </c>
      <c r="P3717" t="str">
        <f t="shared" si="233"/>
        <v>theater</v>
      </c>
      <c r="Q3717" t="str">
        <f t="shared" si="234"/>
        <v>plays</v>
      </c>
      <c r="R3717">
        <f t="shared" si="235"/>
        <v>2014</v>
      </c>
    </row>
    <row r="3718" spans="1:18" ht="43.2" x14ac:dyDescent="0.55000000000000004">
      <c r="A3718">
        <v>3543</v>
      </c>
      <c r="B3718" s="3" t="s">
        <v>3542</v>
      </c>
      <c r="C3718" s="3" t="s">
        <v>7653</v>
      </c>
      <c r="D3718" s="6">
        <v>1500</v>
      </c>
      <c r="E3718" s="8">
        <v>1570</v>
      </c>
      <c r="F3718" t="s">
        <v>8218</v>
      </c>
      <c r="G3718" t="s">
        <v>8235</v>
      </c>
      <c r="H3718" t="s">
        <v>8248</v>
      </c>
      <c r="I3718">
        <v>1435255659</v>
      </c>
      <c r="J3718">
        <v>1432663659</v>
      </c>
      <c r="K3718" t="b">
        <v>0</v>
      </c>
      <c r="L3718">
        <v>29</v>
      </c>
      <c r="M3718" t="b">
        <v>1</v>
      </c>
      <c r="N3718" t="s">
        <v>8269</v>
      </c>
      <c r="O3718" s="9">
        <f t="shared" si="232"/>
        <v>42150.755312499998</v>
      </c>
      <c r="P3718" t="str">
        <f t="shared" si="233"/>
        <v>theater</v>
      </c>
      <c r="Q3718" t="str">
        <f t="shared" si="234"/>
        <v>plays</v>
      </c>
      <c r="R3718">
        <f t="shared" si="235"/>
        <v>2015</v>
      </c>
    </row>
    <row r="3719" spans="1:18" ht="43.2" x14ac:dyDescent="0.55000000000000004">
      <c r="A3719">
        <v>3551</v>
      </c>
      <c r="B3719" s="3" t="s">
        <v>3550</v>
      </c>
      <c r="C3719" s="3" t="s">
        <v>7661</v>
      </c>
      <c r="D3719" s="6">
        <v>1500</v>
      </c>
      <c r="E3719" s="8">
        <v>1527.5</v>
      </c>
      <c r="F3719" t="s">
        <v>8218</v>
      </c>
      <c r="G3719" t="s">
        <v>8223</v>
      </c>
      <c r="H3719" t="s">
        <v>8245</v>
      </c>
      <c r="I3719">
        <v>1400796420</v>
      </c>
      <c r="J3719">
        <v>1398342170</v>
      </c>
      <c r="K3719" t="b">
        <v>0</v>
      </c>
      <c r="L3719">
        <v>25</v>
      </c>
      <c r="M3719" t="b">
        <v>1</v>
      </c>
      <c r="N3719" t="s">
        <v>8269</v>
      </c>
      <c r="O3719" s="9">
        <f t="shared" si="232"/>
        <v>41753.515856481477</v>
      </c>
      <c r="P3719" t="str">
        <f t="shared" si="233"/>
        <v>theater</v>
      </c>
      <c r="Q3719" t="str">
        <f t="shared" si="234"/>
        <v>plays</v>
      </c>
      <c r="R3719">
        <f t="shared" si="235"/>
        <v>2014</v>
      </c>
    </row>
    <row r="3720" spans="1:18" ht="43.2" x14ac:dyDescent="0.55000000000000004">
      <c r="A3720">
        <v>3571</v>
      </c>
      <c r="B3720" s="3" t="s">
        <v>3570</v>
      </c>
      <c r="C3720" s="3" t="s">
        <v>7681</v>
      </c>
      <c r="D3720" s="6">
        <v>1500</v>
      </c>
      <c r="E3720" s="8">
        <v>1831</v>
      </c>
      <c r="F3720" t="s">
        <v>8218</v>
      </c>
      <c r="G3720" t="s">
        <v>8224</v>
      </c>
      <c r="H3720" t="s">
        <v>8246</v>
      </c>
      <c r="I3720">
        <v>1414701413</v>
      </c>
      <c r="J3720">
        <v>1412109413</v>
      </c>
      <c r="K3720" t="b">
        <v>0</v>
      </c>
      <c r="L3720">
        <v>25</v>
      </c>
      <c r="M3720" t="b">
        <v>1</v>
      </c>
      <c r="N3720" t="s">
        <v>8269</v>
      </c>
      <c r="O3720" s="9">
        <f t="shared" si="232"/>
        <v>41912.858946759261</v>
      </c>
      <c r="P3720" t="str">
        <f t="shared" si="233"/>
        <v>theater</v>
      </c>
      <c r="Q3720" t="str">
        <f t="shared" si="234"/>
        <v>plays</v>
      </c>
      <c r="R3720">
        <f t="shared" si="235"/>
        <v>2014</v>
      </c>
    </row>
    <row r="3721" spans="1:18" ht="43.2" x14ac:dyDescent="0.55000000000000004">
      <c r="A3721">
        <v>3578</v>
      </c>
      <c r="B3721" s="3" t="s">
        <v>3577</v>
      </c>
      <c r="C3721" s="3" t="s">
        <v>7688</v>
      </c>
      <c r="D3721" s="6">
        <v>1500</v>
      </c>
      <c r="E3721" s="8">
        <v>1500.2</v>
      </c>
      <c r="F3721" t="s">
        <v>8218</v>
      </c>
      <c r="G3721" t="s">
        <v>8224</v>
      </c>
      <c r="H3721" t="s">
        <v>8246</v>
      </c>
      <c r="I3721">
        <v>1462037777</v>
      </c>
      <c r="J3721">
        <v>1459445777</v>
      </c>
      <c r="K3721" t="b">
        <v>0</v>
      </c>
      <c r="L3721">
        <v>37</v>
      </c>
      <c r="M3721" t="b">
        <v>1</v>
      </c>
      <c r="N3721" t="s">
        <v>8269</v>
      </c>
      <c r="O3721" s="9">
        <f t="shared" si="232"/>
        <v>42460.733530092592</v>
      </c>
      <c r="P3721" t="str">
        <f t="shared" si="233"/>
        <v>theater</v>
      </c>
      <c r="Q3721" t="str">
        <f t="shared" si="234"/>
        <v>plays</v>
      </c>
      <c r="R3721">
        <f t="shared" si="235"/>
        <v>2016</v>
      </c>
    </row>
    <row r="3722" spans="1:18" ht="43.2" x14ac:dyDescent="0.55000000000000004">
      <c r="A3722">
        <v>3581</v>
      </c>
      <c r="B3722" s="3" t="s">
        <v>3580</v>
      </c>
      <c r="C3722" s="3" t="s">
        <v>7691</v>
      </c>
      <c r="D3722" s="6">
        <v>1500</v>
      </c>
      <c r="E3722" s="8">
        <v>1500</v>
      </c>
      <c r="F3722" t="s">
        <v>8218</v>
      </c>
      <c r="G3722" t="s">
        <v>8224</v>
      </c>
      <c r="H3722" t="s">
        <v>8246</v>
      </c>
      <c r="I3722">
        <v>1406719110</v>
      </c>
      <c r="J3722">
        <v>1405509510</v>
      </c>
      <c r="K3722" t="b">
        <v>0</v>
      </c>
      <c r="L3722">
        <v>45</v>
      </c>
      <c r="M3722" t="b">
        <v>1</v>
      </c>
      <c r="N3722" t="s">
        <v>8269</v>
      </c>
      <c r="O3722" s="9">
        <f t="shared" ref="O3722:O3785" si="236">(((J3722/60)/60)/24)+DATE(1970,1,1)</f>
        <v>41836.471180555556</v>
      </c>
      <c r="P3722" t="str">
        <f t="shared" ref="P3722:P3785" si="237">LEFT(N3722,SEARCH("/",N3722)-1)</f>
        <v>theater</v>
      </c>
      <c r="Q3722" t="str">
        <f t="shared" ref="Q3722:Q3785" si="238">RIGHT(N3722,LEN(N3722)-SEARCH("/",N3722))</f>
        <v>plays</v>
      </c>
      <c r="R3722">
        <f t="shared" ref="R3722:R3785" si="239">YEAR(O3722)</f>
        <v>2014</v>
      </c>
    </row>
    <row r="3723" spans="1:18" ht="43.2" x14ac:dyDescent="0.55000000000000004">
      <c r="A3723">
        <v>3603</v>
      </c>
      <c r="B3723" s="3" t="s">
        <v>3602</v>
      </c>
      <c r="C3723" s="3" t="s">
        <v>7713</v>
      </c>
      <c r="D3723" s="6">
        <v>1500</v>
      </c>
      <c r="E3723" s="8">
        <v>2560</v>
      </c>
      <c r="F3723" t="s">
        <v>8218</v>
      </c>
      <c r="G3723" t="s">
        <v>8223</v>
      </c>
      <c r="H3723" t="s">
        <v>8245</v>
      </c>
      <c r="I3723">
        <v>1446759880</v>
      </c>
      <c r="J3723">
        <v>1444164280</v>
      </c>
      <c r="K3723" t="b">
        <v>0</v>
      </c>
      <c r="L3723">
        <v>57</v>
      </c>
      <c r="M3723" t="b">
        <v>1</v>
      </c>
      <c r="N3723" t="s">
        <v>8269</v>
      </c>
      <c r="O3723" s="9">
        <f t="shared" si="236"/>
        <v>42283.864351851851</v>
      </c>
      <c r="P3723" t="str">
        <f t="shared" si="237"/>
        <v>theater</v>
      </c>
      <c r="Q3723" t="str">
        <f t="shared" si="238"/>
        <v>plays</v>
      </c>
      <c r="R3723">
        <f t="shared" si="239"/>
        <v>2015</v>
      </c>
    </row>
    <row r="3724" spans="1:18" ht="43.2" x14ac:dyDescent="0.55000000000000004">
      <c r="A3724">
        <v>3654</v>
      </c>
      <c r="B3724" s="3" t="s">
        <v>3651</v>
      </c>
      <c r="C3724" s="3" t="s">
        <v>7764</v>
      </c>
      <c r="D3724" s="6">
        <v>1500</v>
      </c>
      <c r="E3724" s="8">
        <v>2616</v>
      </c>
      <c r="F3724" t="s">
        <v>8218</v>
      </c>
      <c r="G3724" t="s">
        <v>8224</v>
      </c>
      <c r="H3724" t="s">
        <v>8246</v>
      </c>
      <c r="I3724">
        <v>1459702800</v>
      </c>
      <c r="J3724">
        <v>1457690386</v>
      </c>
      <c r="K3724" t="b">
        <v>0</v>
      </c>
      <c r="L3724">
        <v>38</v>
      </c>
      <c r="M3724" t="b">
        <v>1</v>
      </c>
      <c r="N3724" t="s">
        <v>8269</v>
      </c>
      <c r="O3724" s="9">
        <f t="shared" si="236"/>
        <v>42440.416504629626</v>
      </c>
      <c r="P3724" t="str">
        <f t="shared" si="237"/>
        <v>theater</v>
      </c>
      <c r="Q3724" t="str">
        <f t="shared" si="238"/>
        <v>plays</v>
      </c>
      <c r="R3724">
        <f t="shared" si="239"/>
        <v>2016</v>
      </c>
    </row>
    <row r="3725" spans="1:18" ht="28.8" x14ac:dyDescent="0.55000000000000004">
      <c r="A3725">
        <v>3658</v>
      </c>
      <c r="B3725" s="3" t="s">
        <v>3655</v>
      </c>
      <c r="C3725" s="3" t="s">
        <v>7768</v>
      </c>
      <c r="D3725" s="6">
        <v>1500</v>
      </c>
      <c r="E3725" s="8">
        <v>1510</v>
      </c>
      <c r="F3725" t="s">
        <v>8218</v>
      </c>
      <c r="G3725" t="s">
        <v>8223</v>
      </c>
      <c r="H3725" t="s">
        <v>8245</v>
      </c>
      <c r="I3725">
        <v>1404273540</v>
      </c>
      <c r="J3725">
        <v>1400272580</v>
      </c>
      <c r="K3725" t="b">
        <v>0</v>
      </c>
      <c r="L3725">
        <v>20</v>
      </c>
      <c r="M3725" t="b">
        <v>1</v>
      </c>
      <c r="N3725" t="s">
        <v>8269</v>
      </c>
      <c r="O3725" s="9">
        <f t="shared" si="236"/>
        <v>41775.858564814815</v>
      </c>
      <c r="P3725" t="str">
        <f t="shared" si="237"/>
        <v>theater</v>
      </c>
      <c r="Q3725" t="str">
        <f t="shared" si="238"/>
        <v>plays</v>
      </c>
      <c r="R3725">
        <f t="shared" si="239"/>
        <v>2014</v>
      </c>
    </row>
    <row r="3726" spans="1:18" ht="43.2" x14ac:dyDescent="0.55000000000000004">
      <c r="A3726">
        <v>3690</v>
      </c>
      <c r="B3726" s="3" t="s">
        <v>3687</v>
      </c>
      <c r="C3726" s="3" t="s">
        <v>7800</v>
      </c>
      <c r="D3726" s="6">
        <v>1500</v>
      </c>
      <c r="E3726" s="8">
        <v>1800</v>
      </c>
      <c r="F3726" t="s">
        <v>8218</v>
      </c>
      <c r="G3726" t="s">
        <v>8223</v>
      </c>
      <c r="H3726" t="s">
        <v>8245</v>
      </c>
      <c r="I3726">
        <v>1417101683</v>
      </c>
      <c r="J3726">
        <v>1414506083</v>
      </c>
      <c r="K3726" t="b">
        <v>0</v>
      </c>
      <c r="L3726">
        <v>31</v>
      </c>
      <c r="M3726" t="b">
        <v>1</v>
      </c>
      <c r="N3726" t="s">
        <v>8269</v>
      </c>
      <c r="O3726" s="9">
        <f t="shared" si="236"/>
        <v>41940.598182870373</v>
      </c>
      <c r="P3726" t="str">
        <f t="shared" si="237"/>
        <v>theater</v>
      </c>
      <c r="Q3726" t="str">
        <f t="shared" si="238"/>
        <v>plays</v>
      </c>
      <c r="R3726">
        <f t="shared" si="239"/>
        <v>2014</v>
      </c>
    </row>
    <row r="3727" spans="1:18" ht="43.2" x14ac:dyDescent="0.55000000000000004">
      <c r="A3727">
        <v>3701</v>
      </c>
      <c r="B3727" s="3" t="s">
        <v>3698</v>
      </c>
      <c r="C3727" s="3" t="s">
        <v>7811</v>
      </c>
      <c r="D3727" s="6">
        <v>1500</v>
      </c>
      <c r="E3727" s="8">
        <v>1505</v>
      </c>
      <c r="F3727" t="s">
        <v>8218</v>
      </c>
      <c r="G3727" t="s">
        <v>8224</v>
      </c>
      <c r="H3727" t="s">
        <v>8246</v>
      </c>
      <c r="I3727">
        <v>1433422793</v>
      </c>
      <c r="J3727">
        <v>1430830793</v>
      </c>
      <c r="K3727" t="b">
        <v>0</v>
      </c>
      <c r="L3727">
        <v>39</v>
      </c>
      <c r="M3727" t="b">
        <v>1</v>
      </c>
      <c r="N3727" t="s">
        <v>8269</v>
      </c>
      <c r="O3727" s="9">
        <f t="shared" si="236"/>
        <v>42129.541585648149</v>
      </c>
      <c r="P3727" t="str">
        <f t="shared" si="237"/>
        <v>theater</v>
      </c>
      <c r="Q3727" t="str">
        <f t="shared" si="238"/>
        <v>plays</v>
      </c>
      <c r="R3727">
        <f t="shared" si="239"/>
        <v>2015</v>
      </c>
    </row>
    <row r="3728" spans="1:18" ht="43.2" x14ac:dyDescent="0.55000000000000004">
      <c r="A3728">
        <v>3706</v>
      </c>
      <c r="B3728" s="3" t="s">
        <v>3703</v>
      </c>
      <c r="C3728" s="3" t="s">
        <v>7816</v>
      </c>
      <c r="D3728" s="6">
        <v>1500</v>
      </c>
      <c r="E3728" s="8">
        <v>1820</v>
      </c>
      <c r="F3728" t="s">
        <v>8218</v>
      </c>
      <c r="G3728" t="s">
        <v>8223</v>
      </c>
      <c r="H3728" t="s">
        <v>8245</v>
      </c>
      <c r="I3728">
        <v>1410558949</v>
      </c>
      <c r="J3728">
        <v>1409262949</v>
      </c>
      <c r="K3728" t="b">
        <v>0</v>
      </c>
      <c r="L3728">
        <v>13</v>
      </c>
      <c r="M3728" t="b">
        <v>1</v>
      </c>
      <c r="N3728" t="s">
        <v>8269</v>
      </c>
      <c r="O3728" s="9">
        <f t="shared" si="236"/>
        <v>41879.913761574076</v>
      </c>
      <c r="P3728" t="str">
        <f t="shared" si="237"/>
        <v>theater</v>
      </c>
      <c r="Q3728" t="str">
        <f t="shared" si="238"/>
        <v>plays</v>
      </c>
      <c r="R3728">
        <f t="shared" si="239"/>
        <v>2014</v>
      </c>
    </row>
    <row r="3729" spans="1:18" ht="57.6" x14ac:dyDescent="0.55000000000000004">
      <c r="A3729">
        <v>3722</v>
      </c>
      <c r="B3729" s="3" t="s">
        <v>3719</v>
      </c>
      <c r="C3729" s="3" t="s">
        <v>7832</v>
      </c>
      <c r="D3729" s="6">
        <v>1500</v>
      </c>
      <c r="E3729" s="8">
        <v>1668</v>
      </c>
      <c r="F3729" t="s">
        <v>8218</v>
      </c>
      <c r="G3729" t="s">
        <v>8228</v>
      </c>
      <c r="H3729" t="s">
        <v>8250</v>
      </c>
      <c r="I3729">
        <v>1455231540</v>
      </c>
      <c r="J3729">
        <v>1452614847</v>
      </c>
      <c r="K3729" t="b">
        <v>0</v>
      </c>
      <c r="L3729">
        <v>35</v>
      </c>
      <c r="M3729" t="b">
        <v>1</v>
      </c>
      <c r="N3729" t="s">
        <v>8269</v>
      </c>
      <c r="O3729" s="9">
        <f t="shared" si="236"/>
        <v>42381.671840277777</v>
      </c>
      <c r="P3729" t="str">
        <f t="shared" si="237"/>
        <v>theater</v>
      </c>
      <c r="Q3729" t="str">
        <f t="shared" si="238"/>
        <v>plays</v>
      </c>
      <c r="R3729">
        <f t="shared" si="239"/>
        <v>2016</v>
      </c>
    </row>
    <row r="3730" spans="1:18" ht="43.2" x14ac:dyDescent="0.55000000000000004">
      <c r="A3730">
        <v>3733</v>
      </c>
      <c r="B3730" s="3" t="s">
        <v>3730</v>
      </c>
      <c r="C3730" s="3" t="s">
        <v>7843</v>
      </c>
      <c r="D3730" s="6">
        <v>1500</v>
      </c>
      <c r="E3730" s="8">
        <v>0</v>
      </c>
      <c r="F3730" t="s">
        <v>8220</v>
      </c>
      <c r="G3730" t="s">
        <v>8223</v>
      </c>
      <c r="H3730" t="s">
        <v>8245</v>
      </c>
      <c r="I3730">
        <v>1429396200</v>
      </c>
      <c r="J3730">
        <v>1428539708</v>
      </c>
      <c r="K3730" t="b">
        <v>0</v>
      </c>
      <c r="L3730">
        <v>0</v>
      </c>
      <c r="M3730" t="b">
        <v>0</v>
      </c>
      <c r="N3730" t="s">
        <v>8269</v>
      </c>
      <c r="O3730" s="9">
        <f t="shared" si="236"/>
        <v>42103.024398148147</v>
      </c>
      <c r="P3730" t="str">
        <f t="shared" si="237"/>
        <v>theater</v>
      </c>
      <c r="Q3730" t="str">
        <f t="shared" si="238"/>
        <v>plays</v>
      </c>
      <c r="R3730">
        <f t="shared" si="239"/>
        <v>2015</v>
      </c>
    </row>
    <row r="3731" spans="1:18" ht="43.2" x14ac:dyDescent="0.55000000000000004">
      <c r="A3731">
        <v>3734</v>
      </c>
      <c r="B3731" s="3" t="s">
        <v>3731</v>
      </c>
      <c r="C3731" s="3" t="s">
        <v>7844</v>
      </c>
      <c r="D3731" s="6">
        <v>1500</v>
      </c>
      <c r="E3731" s="8">
        <v>427</v>
      </c>
      <c r="F3731" t="s">
        <v>8220</v>
      </c>
      <c r="G3731" t="s">
        <v>8223</v>
      </c>
      <c r="H3731" t="s">
        <v>8245</v>
      </c>
      <c r="I3731">
        <v>1432589896</v>
      </c>
      <c r="J3731">
        <v>1427405896</v>
      </c>
      <c r="K3731" t="b">
        <v>0</v>
      </c>
      <c r="L3731">
        <v>7</v>
      </c>
      <c r="M3731" t="b">
        <v>0</v>
      </c>
      <c r="N3731" t="s">
        <v>8269</v>
      </c>
      <c r="O3731" s="9">
        <f t="shared" si="236"/>
        <v>42089.901574074072</v>
      </c>
      <c r="P3731" t="str">
        <f t="shared" si="237"/>
        <v>theater</v>
      </c>
      <c r="Q3731" t="str">
        <f t="shared" si="238"/>
        <v>plays</v>
      </c>
      <c r="R3731">
        <f t="shared" si="239"/>
        <v>2015</v>
      </c>
    </row>
    <row r="3732" spans="1:18" ht="43.2" x14ac:dyDescent="0.55000000000000004">
      <c r="A3732">
        <v>3736</v>
      </c>
      <c r="B3732" s="3" t="s">
        <v>3733</v>
      </c>
      <c r="C3732" s="3" t="s">
        <v>7846</v>
      </c>
      <c r="D3732" s="6">
        <v>1500</v>
      </c>
      <c r="E3732" s="8">
        <v>10</v>
      </c>
      <c r="F3732" t="s">
        <v>8220</v>
      </c>
      <c r="G3732" t="s">
        <v>8224</v>
      </c>
      <c r="H3732" t="s">
        <v>8246</v>
      </c>
      <c r="I3732">
        <v>1427133600</v>
      </c>
      <c r="J3732">
        <v>1423847093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236"/>
        <v>42048.711724537032</v>
      </c>
      <c r="P3732" t="str">
        <f t="shared" si="237"/>
        <v>theater</v>
      </c>
      <c r="Q3732" t="str">
        <f t="shared" si="238"/>
        <v>plays</v>
      </c>
      <c r="R3732">
        <f t="shared" si="239"/>
        <v>2015</v>
      </c>
    </row>
    <row r="3733" spans="1:18" ht="28.8" x14ac:dyDescent="0.55000000000000004">
      <c r="A3733">
        <v>3738</v>
      </c>
      <c r="B3733" s="3" t="s">
        <v>3735</v>
      </c>
      <c r="C3733" s="3" t="s">
        <v>7848</v>
      </c>
      <c r="D3733" s="6">
        <v>1500</v>
      </c>
      <c r="E3733" s="8">
        <v>270</v>
      </c>
      <c r="F3733" t="s">
        <v>8220</v>
      </c>
      <c r="G3733" t="s">
        <v>8224</v>
      </c>
      <c r="H3733" t="s">
        <v>8246</v>
      </c>
      <c r="I3733">
        <v>1405461600</v>
      </c>
      <c r="J3733">
        <v>1403562705</v>
      </c>
      <c r="K3733" t="b">
        <v>0</v>
      </c>
      <c r="L3733">
        <v>6</v>
      </c>
      <c r="M3733" t="b">
        <v>0</v>
      </c>
      <c r="N3733" t="s">
        <v>8269</v>
      </c>
      <c r="O3733" s="9">
        <f t="shared" si="236"/>
        <v>41813.938715277778</v>
      </c>
      <c r="P3733" t="str">
        <f t="shared" si="237"/>
        <v>theater</v>
      </c>
      <c r="Q3733" t="str">
        <f t="shared" si="238"/>
        <v>plays</v>
      </c>
      <c r="R3733">
        <f t="shared" si="239"/>
        <v>2014</v>
      </c>
    </row>
    <row r="3734" spans="1:18" ht="43.2" x14ac:dyDescent="0.55000000000000004">
      <c r="A3734">
        <v>3810</v>
      </c>
      <c r="B3734" s="3" t="s">
        <v>3807</v>
      </c>
      <c r="C3734" s="3" t="s">
        <v>7920</v>
      </c>
      <c r="D3734" s="6">
        <v>1500</v>
      </c>
      <c r="E3734" s="8">
        <v>1826</v>
      </c>
      <c r="F3734" t="s">
        <v>8218</v>
      </c>
      <c r="G3734" t="s">
        <v>8223</v>
      </c>
      <c r="H3734" t="s">
        <v>8245</v>
      </c>
      <c r="I3734">
        <v>1426965758</v>
      </c>
      <c r="J3734">
        <v>1424377358</v>
      </c>
      <c r="K3734" t="b">
        <v>0</v>
      </c>
      <c r="L3734">
        <v>26</v>
      </c>
      <c r="M3734" t="b">
        <v>1</v>
      </c>
      <c r="N3734" t="s">
        <v>8269</v>
      </c>
      <c r="O3734" s="9">
        <f t="shared" si="236"/>
        <v>42054.849050925928</v>
      </c>
      <c r="P3734" t="str">
        <f t="shared" si="237"/>
        <v>theater</v>
      </c>
      <c r="Q3734" t="str">
        <f t="shared" si="238"/>
        <v>plays</v>
      </c>
      <c r="R3734">
        <f t="shared" si="239"/>
        <v>2015</v>
      </c>
    </row>
    <row r="3735" spans="1:18" ht="43.2" x14ac:dyDescent="0.55000000000000004">
      <c r="A3735">
        <v>3814</v>
      </c>
      <c r="B3735" s="3" t="s">
        <v>3811</v>
      </c>
      <c r="C3735" s="3" t="s">
        <v>7924</v>
      </c>
      <c r="D3735" s="6">
        <v>1500</v>
      </c>
      <c r="E3735" s="8">
        <v>2102</v>
      </c>
      <c r="F3735" t="s">
        <v>8218</v>
      </c>
      <c r="G3735" t="s">
        <v>8223</v>
      </c>
      <c r="H3735" t="s">
        <v>8245</v>
      </c>
      <c r="I3735">
        <v>1427860740</v>
      </c>
      <c r="J3735">
        <v>1424727712</v>
      </c>
      <c r="K3735" t="b">
        <v>0</v>
      </c>
      <c r="L3735">
        <v>34</v>
      </c>
      <c r="M3735" t="b">
        <v>1</v>
      </c>
      <c r="N3735" t="s">
        <v>8269</v>
      </c>
      <c r="O3735" s="9">
        <f t="shared" si="236"/>
        <v>42058.904074074075</v>
      </c>
      <c r="P3735" t="str">
        <f t="shared" si="237"/>
        <v>theater</v>
      </c>
      <c r="Q3735" t="str">
        <f t="shared" si="238"/>
        <v>plays</v>
      </c>
      <c r="R3735">
        <f t="shared" si="239"/>
        <v>2015</v>
      </c>
    </row>
    <row r="3736" spans="1:18" ht="57.6" x14ac:dyDescent="0.55000000000000004">
      <c r="A3736">
        <v>3816</v>
      </c>
      <c r="B3736" s="3" t="s">
        <v>3813</v>
      </c>
      <c r="C3736" s="3" t="s">
        <v>7926</v>
      </c>
      <c r="D3736" s="6">
        <v>1500</v>
      </c>
      <c r="E3736" s="8">
        <v>1788.57</v>
      </c>
      <c r="F3736" t="s">
        <v>8218</v>
      </c>
      <c r="G3736" t="s">
        <v>8223</v>
      </c>
      <c r="H3736" t="s">
        <v>8245</v>
      </c>
      <c r="I3736">
        <v>1405614823</v>
      </c>
      <c r="J3736">
        <v>1403022823</v>
      </c>
      <c r="K3736" t="b">
        <v>0</v>
      </c>
      <c r="L3736">
        <v>37</v>
      </c>
      <c r="M3736" t="b">
        <v>1</v>
      </c>
      <c r="N3736" t="s">
        <v>8269</v>
      </c>
      <c r="O3736" s="9">
        <f t="shared" si="236"/>
        <v>41807.690081018518</v>
      </c>
      <c r="P3736" t="str">
        <f t="shared" si="237"/>
        <v>theater</v>
      </c>
      <c r="Q3736" t="str">
        <f t="shared" si="238"/>
        <v>plays</v>
      </c>
      <c r="R3736">
        <f t="shared" si="239"/>
        <v>2014</v>
      </c>
    </row>
    <row r="3737" spans="1:18" ht="43.2" x14ac:dyDescent="0.55000000000000004">
      <c r="A3737">
        <v>3903</v>
      </c>
      <c r="B3737" s="3" t="s">
        <v>3900</v>
      </c>
      <c r="C3737" s="3" t="s">
        <v>8011</v>
      </c>
      <c r="D3737" s="6">
        <v>1500</v>
      </c>
      <c r="E3737" s="8">
        <v>0</v>
      </c>
      <c r="F3737" t="s">
        <v>8220</v>
      </c>
      <c r="G3737" t="s">
        <v>8223</v>
      </c>
      <c r="H3737" t="s">
        <v>8245</v>
      </c>
      <c r="I3737">
        <v>1439581080</v>
      </c>
      <c r="J3737">
        <v>1435709765</v>
      </c>
      <c r="K3737" t="b">
        <v>0</v>
      </c>
      <c r="L3737">
        <v>0</v>
      </c>
      <c r="M3737" t="b">
        <v>0</v>
      </c>
      <c r="N3737" t="s">
        <v>8269</v>
      </c>
      <c r="O3737" s="9">
        <f t="shared" si="236"/>
        <v>42186.01116898148</v>
      </c>
      <c r="P3737" t="str">
        <f t="shared" si="237"/>
        <v>theater</v>
      </c>
      <c r="Q3737" t="str">
        <f t="shared" si="238"/>
        <v>plays</v>
      </c>
      <c r="R3737">
        <f t="shared" si="239"/>
        <v>2015</v>
      </c>
    </row>
    <row r="3738" spans="1:18" ht="43.2" x14ac:dyDescent="0.55000000000000004">
      <c r="A3738">
        <v>3905</v>
      </c>
      <c r="B3738" s="3" t="s">
        <v>3902</v>
      </c>
      <c r="C3738" s="3" t="s">
        <v>8013</v>
      </c>
      <c r="D3738" s="6">
        <v>1500</v>
      </c>
      <c r="E3738" s="8">
        <v>173</v>
      </c>
      <c r="F3738" t="s">
        <v>8220</v>
      </c>
      <c r="G3738" t="s">
        <v>8224</v>
      </c>
      <c r="H3738" t="s">
        <v>8246</v>
      </c>
      <c r="I3738">
        <v>1434063600</v>
      </c>
      <c r="J3738">
        <v>1430405903</v>
      </c>
      <c r="K3738" t="b">
        <v>0</v>
      </c>
      <c r="L3738">
        <v>7</v>
      </c>
      <c r="M3738" t="b">
        <v>0</v>
      </c>
      <c r="N3738" t="s">
        <v>8269</v>
      </c>
      <c r="O3738" s="9">
        <f t="shared" si="236"/>
        <v>42124.623877314814</v>
      </c>
      <c r="P3738" t="str">
        <f t="shared" si="237"/>
        <v>theater</v>
      </c>
      <c r="Q3738" t="str">
        <f t="shared" si="238"/>
        <v>plays</v>
      </c>
      <c r="R3738">
        <f t="shared" si="239"/>
        <v>2015</v>
      </c>
    </row>
    <row r="3739" spans="1:18" ht="43.2" x14ac:dyDescent="0.55000000000000004">
      <c r="A3739">
        <v>3906</v>
      </c>
      <c r="B3739" s="3" t="s">
        <v>3903</v>
      </c>
      <c r="C3739" s="3" t="s">
        <v>8014</v>
      </c>
      <c r="D3739" s="6">
        <v>1500</v>
      </c>
      <c r="E3739" s="8">
        <v>1010</v>
      </c>
      <c r="F3739" t="s">
        <v>8220</v>
      </c>
      <c r="G3739" t="s">
        <v>8224</v>
      </c>
      <c r="H3739" t="s">
        <v>8246</v>
      </c>
      <c r="I3739">
        <v>1435325100</v>
      </c>
      <c r="J3739">
        <v>1432072893</v>
      </c>
      <c r="K3739" t="b">
        <v>0</v>
      </c>
      <c r="L3739">
        <v>16</v>
      </c>
      <c r="M3739" t="b">
        <v>0</v>
      </c>
      <c r="N3739" t="s">
        <v>8269</v>
      </c>
      <c r="O3739" s="9">
        <f t="shared" si="236"/>
        <v>42143.917743055557</v>
      </c>
      <c r="P3739" t="str">
        <f t="shared" si="237"/>
        <v>theater</v>
      </c>
      <c r="Q3739" t="str">
        <f t="shared" si="238"/>
        <v>plays</v>
      </c>
      <c r="R3739">
        <f t="shared" si="239"/>
        <v>2015</v>
      </c>
    </row>
    <row r="3740" spans="1:18" ht="43.2" x14ac:dyDescent="0.55000000000000004">
      <c r="A3740">
        <v>3915</v>
      </c>
      <c r="B3740" s="3" t="s">
        <v>3912</v>
      </c>
      <c r="C3740" s="3" t="s">
        <v>8023</v>
      </c>
      <c r="D3740" s="6">
        <v>1500</v>
      </c>
      <c r="E3740" s="8">
        <v>5</v>
      </c>
      <c r="F3740" t="s">
        <v>8220</v>
      </c>
      <c r="G3740" t="s">
        <v>8224</v>
      </c>
      <c r="H3740" t="s">
        <v>8246</v>
      </c>
      <c r="I3740">
        <v>1464824309</v>
      </c>
      <c r="J3740">
        <v>1462232309</v>
      </c>
      <c r="K3740" t="b">
        <v>0</v>
      </c>
      <c r="L3740">
        <v>1</v>
      </c>
      <c r="M3740" t="b">
        <v>0</v>
      </c>
      <c r="N3740" t="s">
        <v>8269</v>
      </c>
      <c r="O3740" s="9">
        <f t="shared" si="236"/>
        <v>42492.98505787037</v>
      </c>
      <c r="P3740" t="str">
        <f t="shared" si="237"/>
        <v>theater</v>
      </c>
      <c r="Q3740" t="str">
        <f t="shared" si="238"/>
        <v>plays</v>
      </c>
      <c r="R3740">
        <f t="shared" si="239"/>
        <v>2016</v>
      </c>
    </row>
    <row r="3741" spans="1:18" ht="43.2" x14ac:dyDescent="0.55000000000000004">
      <c r="A3741">
        <v>3984</v>
      </c>
      <c r="B3741" s="3" t="s">
        <v>3980</v>
      </c>
      <c r="C3741" s="3" t="s">
        <v>8090</v>
      </c>
      <c r="D3741" s="6">
        <v>1500</v>
      </c>
      <c r="E3741" s="8">
        <v>95</v>
      </c>
      <c r="F3741" t="s">
        <v>8220</v>
      </c>
      <c r="G3741" t="s">
        <v>8224</v>
      </c>
      <c r="H3741" t="s">
        <v>8246</v>
      </c>
      <c r="I3741">
        <v>1415404800</v>
      </c>
      <c r="J3741">
        <v>1412809644</v>
      </c>
      <c r="K3741" t="b">
        <v>0</v>
      </c>
      <c r="L3741">
        <v>10</v>
      </c>
      <c r="M3741" t="b">
        <v>0</v>
      </c>
      <c r="N3741" t="s">
        <v>8269</v>
      </c>
      <c r="O3741" s="9">
        <f t="shared" si="236"/>
        <v>41920.963472222218</v>
      </c>
      <c r="P3741" t="str">
        <f t="shared" si="237"/>
        <v>theater</v>
      </c>
      <c r="Q3741" t="str">
        <f t="shared" si="238"/>
        <v>plays</v>
      </c>
      <c r="R3741">
        <f t="shared" si="239"/>
        <v>2014</v>
      </c>
    </row>
    <row r="3742" spans="1:18" ht="28.8" x14ac:dyDescent="0.55000000000000004">
      <c r="A3742">
        <v>3988</v>
      </c>
      <c r="B3742" s="3" t="s">
        <v>3984</v>
      </c>
      <c r="C3742" s="3" t="s">
        <v>8094</v>
      </c>
      <c r="D3742" s="6">
        <v>1500</v>
      </c>
      <c r="E3742" s="8">
        <v>32</v>
      </c>
      <c r="F3742" t="s">
        <v>8220</v>
      </c>
      <c r="G3742" t="s">
        <v>8223</v>
      </c>
      <c r="H3742" t="s">
        <v>8245</v>
      </c>
      <c r="I3742">
        <v>1440813413</v>
      </c>
      <c r="J3742">
        <v>1439517413</v>
      </c>
      <c r="K3742" t="b">
        <v>0</v>
      </c>
      <c r="L3742">
        <v>4</v>
      </c>
      <c r="M3742" t="b">
        <v>0</v>
      </c>
      <c r="N3742" t="s">
        <v>8269</v>
      </c>
      <c r="O3742" s="9">
        <f t="shared" si="236"/>
        <v>42230.08116898148</v>
      </c>
      <c r="P3742" t="str">
        <f t="shared" si="237"/>
        <v>theater</v>
      </c>
      <c r="Q3742" t="str">
        <f t="shared" si="238"/>
        <v>plays</v>
      </c>
      <c r="R3742">
        <f t="shared" si="239"/>
        <v>2015</v>
      </c>
    </row>
    <row r="3743" spans="1:18" ht="28.8" x14ac:dyDescent="0.55000000000000004">
      <c r="A3743">
        <v>4018</v>
      </c>
      <c r="B3743" s="3" t="s">
        <v>4014</v>
      </c>
      <c r="C3743" s="3" t="s">
        <v>8123</v>
      </c>
      <c r="D3743" s="6">
        <v>1500</v>
      </c>
      <c r="E3743" s="8">
        <v>130</v>
      </c>
      <c r="F3743" t="s">
        <v>8220</v>
      </c>
      <c r="G3743" t="s">
        <v>8224</v>
      </c>
      <c r="H3743" t="s">
        <v>8246</v>
      </c>
      <c r="I3743">
        <v>1475877108</v>
      </c>
      <c r="J3743">
        <v>1473285108</v>
      </c>
      <c r="K3743" t="b">
        <v>0</v>
      </c>
      <c r="L3743">
        <v>4</v>
      </c>
      <c r="M3743" t="b">
        <v>0</v>
      </c>
      <c r="N3743" t="s">
        <v>8269</v>
      </c>
      <c r="O3743" s="9">
        <f t="shared" si="236"/>
        <v>42620.91097222222</v>
      </c>
      <c r="P3743" t="str">
        <f t="shared" si="237"/>
        <v>theater</v>
      </c>
      <c r="Q3743" t="str">
        <f t="shared" si="238"/>
        <v>plays</v>
      </c>
      <c r="R3743">
        <f t="shared" si="239"/>
        <v>2016</v>
      </c>
    </row>
    <row r="3744" spans="1:18" ht="43.2" x14ac:dyDescent="0.55000000000000004">
      <c r="A3744">
        <v>4050</v>
      </c>
      <c r="B3744" s="3" t="s">
        <v>4046</v>
      </c>
      <c r="C3744" s="3" t="s">
        <v>8154</v>
      </c>
      <c r="D3744" s="6">
        <v>1500</v>
      </c>
      <c r="E3744" s="8">
        <v>1</v>
      </c>
      <c r="F3744" t="s">
        <v>8220</v>
      </c>
      <c r="G3744" t="s">
        <v>8223</v>
      </c>
      <c r="H3744" t="s">
        <v>8245</v>
      </c>
      <c r="I3744">
        <v>1414077391</v>
      </c>
      <c r="J3744">
        <v>1411485391</v>
      </c>
      <c r="K3744" t="b">
        <v>0</v>
      </c>
      <c r="L3744">
        <v>1</v>
      </c>
      <c r="M3744" t="b">
        <v>0</v>
      </c>
      <c r="N3744" t="s">
        <v>8269</v>
      </c>
      <c r="O3744" s="9">
        <f t="shared" si="236"/>
        <v>41905.636469907404</v>
      </c>
      <c r="P3744" t="str">
        <f t="shared" si="237"/>
        <v>theater</v>
      </c>
      <c r="Q3744" t="str">
        <f t="shared" si="238"/>
        <v>plays</v>
      </c>
      <c r="R3744">
        <f t="shared" si="239"/>
        <v>2014</v>
      </c>
    </row>
    <row r="3745" spans="1:18" ht="43.2" x14ac:dyDescent="0.55000000000000004">
      <c r="A3745">
        <v>4056</v>
      </c>
      <c r="B3745" s="3" t="s">
        <v>4052</v>
      </c>
      <c r="C3745" s="3" t="s">
        <v>8160</v>
      </c>
      <c r="D3745" s="6">
        <v>1500</v>
      </c>
      <c r="E3745" s="8">
        <v>795</v>
      </c>
      <c r="F3745" t="s">
        <v>8220</v>
      </c>
      <c r="G3745" t="s">
        <v>8223</v>
      </c>
      <c r="H3745" t="s">
        <v>8245</v>
      </c>
      <c r="I3745">
        <v>1467575940</v>
      </c>
      <c r="J3745">
        <v>1465856639</v>
      </c>
      <c r="K3745" t="b">
        <v>0</v>
      </c>
      <c r="L3745">
        <v>9</v>
      </c>
      <c r="M3745" t="b">
        <v>0</v>
      </c>
      <c r="N3745" t="s">
        <v>8269</v>
      </c>
      <c r="O3745" s="9">
        <f t="shared" si="236"/>
        <v>42534.933321759265</v>
      </c>
      <c r="P3745" t="str">
        <f t="shared" si="237"/>
        <v>theater</v>
      </c>
      <c r="Q3745" t="str">
        <f t="shared" si="238"/>
        <v>plays</v>
      </c>
      <c r="R3745">
        <f t="shared" si="239"/>
        <v>2016</v>
      </c>
    </row>
    <row r="3746" spans="1:18" ht="43.2" x14ac:dyDescent="0.55000000000000004">
      <c r="A3746">
        <v>4113</v>
      </c>
      <c r="B3746" s="3" t="s">
        <v>4109</v>
      </c>
      <c r="C3746" s="3" t="s">
        <v>8215</v>
      </c>
      <c r="D3746" s="6">
        <v>1500</v>
      </c>
      <c r="E3746" s="8">
        <v>3</v>
      </c>
      <c r="F3746" t="s">
        <v>8220</v>
      </c>
      <c r="G3746" t="s">
        <v>8223</v>
      </c>
      <c r="H3746" t="s">
        <v>8245</v>
      </c>
      <c r="I3746">
        <v>1452234840</v>
      </c>
      <c r="J3746">
        <v>1450619123</v>
      </c>
      <c r="K3746" t="b">
        <v>0</v>
      </c>
      <c r="L3746">
        <v>3</v>
      </c>
      <c r="M3746" t="b">
        <v>0</v>
      </c>
      <c r="N3746" t="s">
        <v>8269</v>
      </c>
      <c r="O3746" s="9">
        <f t="shared" si="236"/>
        <v>42358.573182870372</v>
      </c>
      <c r="P3746" t="str">
        <f t="shared" si="237"/>
        <v>theater</v>
      </c>
      <c r="Q3746" t="str">
        <f t="shared" si="238"/>
        <v>plays</v>
      </c>
      <c r="R3746">
        <f t="shared" si="239"/>
        <v>2015</v>
      </c>
    </row>
    <row r="3747" spans="1:18" ht="43.2" x14ac:dyDescent="0.55000000000000004">
      <c r="A3747">
        <v>3962</v>
      </c>
      <c r="B3747" s="3" t="s">
        <v>3959</v>
      </c>
      <c r="C3747" s="3" t="s">
        <v>8069</v>
      </c>
      <c r="D3747" s="6">
        <v>1400</v>
      </c>
      <c r="E3747" s="8">
        <v>45</v>
      </c>
      <c r="F3747" t="s">
        <v>8220</v>
      </c>
      <c r="G3747" t="s">
        <v>8224</v>
      </c>
      <c r="H3747" t="s">
        <v>8246</v>
      </c>
      <c r="I3747">
        <v>1448722494</v>
      </c>
      <c r="J3747">
        <v>1446562494</v>
      </c>
      <c r="K3747" t="b">
        <v>0</v>
      </c>
      <c r="L3747">
        <v>3</v>
      </c>
      <c r="M3747" t="b">
        <v>0</v>
      </c>
      <c r="N3747" t="s">
        <v>8269</v>
      </c>
      <c r="O3747" s="9">
        <f t="shared" si="236"/>
        <v>42311.621458333335</v>
      </c>
      <c r="P3747" t="str">
        <f t="shared" si="237"/>
        <v>theater</v>
      </c>
      <c r="Q3747" t="str">
        <f t="shared" si="238"/>
        <v>plays</v>
      </c>
      <c r="R3747">
        <f t="shared" si="239"/>
        <v>2015</v>
      </c>
    </row>
    <row r="3748" spans="1:18" ht="43.2" x14ac:dyDescent="0.55000000000000004">
      <c r="A3748">
        <v>3522</v>
      </c>
      <c r="B3748" s="3" t="s">
        <v>3521</v>
      </c>
      <c r="C3748" s="3" t="s">
        <v>7632</v>
      </c>
      <c r="D3748" s="6">
        <v>1395</v>
      </c>
      <c r="E3748" s="8">
        <v>1395</v>
      </c>
      <c r="F3748" t="s">
        <v>8218</v>
      </c>
      <c r="G3748" t="s">
        <v>8224</v>
      </c>
      <c r="H3748" t="s">
        <v>8246</v>
      </c>
      <c r="I3748">
        <v>1442311560</v>
      </c>
      <c r="J3748">
        <v>1439924246</v>
      </c>
      <c r="K3748" t="b">
        <v>0</v>
      </c>
      <c r="L3748">
        <v>34</v>
      </c>
      <c r="M3748" t="b">
        <v>1</v>
      </c>
      <c r="N3748" t="s">
        <v>8269</v>
      </c>
      <c r="O3748" s="9">
        <f t="shared" si="236"/>
        <v>42234.789884259255</v>
      </c>
      <c r="P3748" t="str">
        <f t="shared" si="237"/>
        <v>theater</v>
      </c>
      <c r="Q3748" t="str">
        <f t="shared" si="238"/>
        <v>plays</v>
      </c>
      <c r="R3748">
        <f t="shared" si="239"/>
        <v>2015</v>
      </c>
    </row>
    <row r="3749" spans="1:18" ht="28.8" x14ac:dyDescent="0.55000000000000004">
      <c r="A3749">
        <v>3710</v>
      </c>
      <c r="B3749" s="3" t="s">
        <v>3707</v>
      </c>
      <c r="C3749" s="3" t="s">
        <v>7820</v>
      </c>
      <c r="D3749" s="6">
        <v>1300</v>
      </c>
      <c r="E3749" s="8">
        <v>1835</v>
      </c>
      <c r="F3749" t="s">
        <v>8218</v>
      </c>
      <c r="G3749" t="s">
        <v>8223</v>
      </c>
      <c r="H3749" t="s">
        <v>8245</v>
      </c>
      <c r="I3749">
        <v>1428068988</v>
      </c>
      <c r="J3749">
        <v>1425908988</v>
      </c>
      <c r="K3749" t="b">
        <v>0</v>
      </c>
      <c r="L3749">
        <v>27</v>
      </c>
      <c r="M3749" t="b">
        <v>1</v>
      </c>
      <c r="N3749" t="s">
        <v>8269</v>
      </c>
      <c r="O3749" s="9">
        <f t="shared" si="236"/>
        <v>42072.576249999998</v>
      </c>
      <c r="P3749" t="str">
        <f t="shared" si="237"/>
        <v>theater</v>
      </c>
      <c r="Q3749" t="str">
        <f t="shared" si="238"/>
        <v>plays</v>
      </c>
      <c r="R3749">
        <f t="shared" si="239"/>
        <v>2015</v>
      </c>
    </row>
    <row r="3750" spans="1:18" ht="43.2" hidden="1" x14ac:dyDescent="0.55000000000000004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236"/>
        <v>42395.706435185188</v>
      </c>
      <c r="P3750" t="str">
        <f t="shared" si="237"/>
        <v>theater</v>
      </c>
      <c r="Q3750" t="str">
        <f t="shared" si="238"/>
        <v>musical</v>
      </c>
      <c r="R3750">
        <f t="shared" si="239"/>
        <v>2016</v>
      </c>
    </row>
    <row r="3751" spans="1:18" ht="43.2" hidden="1" x14ac:dyDescent="0.55000000000000004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236"/>
        <v>42458.127175925925</v>
      </c>
      <c r="P3751" t="str">
        <f t="shared" si="237"/>
        <v>theater</v>
      </c>
      <c r="Q3751" t="str">
        <f t="shared" si="238"/>
        <v>musical</v>
      </c>
      <c r="R3751">
        <f t="shared" si="239"/>
        <v>2016</v>
      </c>
    </row>
    <row r="3752" spans="1:18" ht="86.4" hidden="1" x14ac:dyDescent="0.55000000000000004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236"/>
        <v>42016.981574074074</v>
      </c>
      <c r="P3752" t="str">
        <f t="shared" si="237"/>
        <v>theater</v>
      </c>
      <c r="Q3752" t="str">
        <f t="shared" si="238"/>
        <v>musical</v>
      </c>
      <c r="R3752">
        <f t="shared" si="239"/>
        <v>2015</v>
      </c>
    </row>
    <row r="3753" spans="1:18" ht="43.2" hidden="1" x14ac:dyDescent="0.55000000000000004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236"/>
        <v>42403.035567129627</v>
      </c>
      <c r="P3753" t="str">
        <f t="shared" si="237"/>
        <v>theater</v>
      </c>
      <c r="Q3753" t="str">
        <f t="shared" si="238"/>
        <v>musical</v>
      </c>
      <c r="R3753">
        <f t="shared" si="239"/>
        <v>2016</v>
      </c>
    </row>
    <row r="3754" spans="1:18" ht="57.6" hidden="1" x14ac:dyDescent="0.55000000000000004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236"/>
        <v>42619.802488425921</v>
      </c>
      <c r="P3754" t="str">
        <f t="shared" si="237"/>
        <v>theater</v>
      </c>
      <c r="Q3754" t="str">
        <f t="shared" si="238"/>
        <v>musical</v>
      </c>
      <c r="R3754">
        <f t="shared" si="239"/>
        <v>2016</v>
      </c>
    </row>
    <row r="3755" spans="1:18" ht="43.2" hidden="1" x14ac:dyDescent="0.55000000000000004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236"/>
        <v>42128.824074074073</v>
      </c>
      <c r="P3755" t="str">
        <f t="shared" si="237"/>
        <v>theater</v>
      </c>
      <c r="Q3755" t="str">
        <f t="shared" si="238"/>
        <v>musical</v>
      </c>
      <c r="R3755">
        <f t="shared" si="239"/>
        <v>2015</v>
      </c>
    </row>
    <row r="3756" spans="1:18" ht="43.2" hidden="1" x14ac:dyDescent="0.55000000000000004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236"/>
        <v>41808.881215277775</v>
      </c>
      <c r="P3756" t="str">
        <f t="shared" si="237"/>
        <v>theater</v>
      </c>
      <c r="Q3756" t="str">
        <f t="shared" si="238"/>
        <v>musical</v>
      </c>
      <c r="R3756">
        <f t="shared" si="239"/>
        <v>2014</v>
      </c>
    </row>
    <row r="3757" spans="1:18" ht="43.2" hidden="1" x14ac:dyDescent="0.55000000000000004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236"/>
        <v>42445.866979166662</v>
      </c>
      <c r="P3757" t="str">
        <f t="shared" si="237"/>
        <v>theater</v>
      </c>
      <c r="Q3757" t="str">
        <f t="shared" si="238"/>
        <v>musical</v>
      </c>
      <c r="R3757">
        <f t="shared" si="239"/>
        <v>2016</v>
      </c>
    </row>
    <row r="3758" spans="1:18" ht="43.2" hidden="1" x14ac:dyDescent="0.55000000000000004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236"/>
        <v>41771.814791666664</v>
      </c>
      <c r="P3758" t="str">
        <f t="shared" si="237"/>
        <v>theater</v>
      </c>
      <c r="Q3758" t="str">
        <f t="shared" si="238"/>
        <v>musical</v>
      </c>
      <c r="R3758">
        <f t="shared" si="239"/>
        <v>2014</v>
      </c>
    </row>
    <row r="3759" spans="1:18" ht="43.2" hidden="1" x14ac:dyDescent="0.55000000000000004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236"/>
        <v>41954.850868055553</v>
      </c>
      <c r="P3759" t="str">
        <f t="shared" si="237"/>
        <v>theater</v>
      </c>
      <c r="Q3759" t="str">
        <f t="shared" si="238"/>
        <v>musical</v>
      </c>
      <c r="R3759">
        <f t="shared" si="239"/>
        <v>2014</v>
      </c>
    </row>
    <row r="3760" spans="1:18" ht="28.8" hidden="1" x14ac:dyDescent="0.55000000000000004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236"/>
        <v>41747.471504629626</v>
      </c>
      <c r="P3760" t="str">
        <f t="shared" si="237"/>
        <v>theater</v>
      </c>
      <c r="Q3760" t="str">
        <f t="shared" si="238"/>
        <v>musical</v>
      </c>
      <c r="R3760">
        <f t="shared" si="239"/>
        <v>2014</v>
      </c>
    </row>
    <row r="3761" spans="1:18" ht="28.8" hidden="1" x14ac:dyDescent="0.55000000000000004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236"/>
        <v>42182.108252314814</v>
      </c>
      <c r="P3761" t="str">
        <f t="shared" si="237"/>
        <v>theater</v>
      </c>
      <c r="Q3761" t="str">
        <f t="shared" si="238"/>
        <v>musical</v>
      </c>
      <c r="R3761">
        <f t="shared" si="239"/>
        <v>2015</v>
      </c>
    </row>
    <row r="3762" spans="1:18" ht="43.2" hidden="1" x14ac:dyDescent="0.55000000000000004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236"/>
        <v>41739.525300925925</v>
      </c>
      <c r="P3762" t="str">
        <f t="shared" si="237"/>
        <v>theater</v>
      </c>
      <c r="Q3762" t="str">
        <f t="shared" si="238"/>
        <v>musical</v>
      </c>
      <c r="R3762">
        <f t="shared" si="239"/>
        <v>2014</v>
      </c>
    </row>
    <row r="3763" spans="1:18" ht="43.2" hidden="1" x14ac:dyDescent="0.55000000000000004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236"/>
        <v>42173.466863425929</v>
      </c>
      <c r="P3763" t="str">
        <f t="shared" si="237"/>
        <v>theater</v>
      </c>
      <c r="Q3763" t="str">
        <f t="shared" si="238"/>
        <v>musical</v>
      </c>
      <c r="R3763">
        <f t="shared" si="239"/>
        <v>2015</v>
      </c>
    </row>
    <row r="3764" spans="1:18" ht="43.2" hidden="1" x14ac:dyDescent="0.55000000000000004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236"/>
        <v>42193.813530092593</v>
      </c>
      <c r="P3764" t="str">
        <f t="shared" si="237"/>
        <v>theater</v>
      </c>
      <c r="Q3764" t="str">
        <f t="shared" si="238"/>
        <v>musical</v>
      </c>
      <c r="R3764">
        <f t="shared" si="239"/>
        <v>2015</v>
      </c>
    </row>
    <row r="3765" spans="1:18" ht="28.8" hidden="1" x14ac:dyDescent="0.55000000000000004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236"/>
        <v>42065.750300925924</v>
      </c>
      <c r="P3765" t="str">
        <f t="shared" si="237"/>
        <v>theater</v>
      </c>
      <c r="Q3765" t="str">
        <f t="shared" si="238"/>
        <v>musical</v>
      </c>
      <c r="R3765">
        <f t="shared" si="239"/>
        <v>2015</v>
      </c>
    </row>
    <row r="3766" spans="1:18" ht="43.2" hidden="1" x14ac:dyDescent="0.55000000000000004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236"/>
        <v>42499.842962962968</v>
      </c>
      <c r="P3766" t="str">
        <f t="shared" si="237"/>
        <v>theater</v>
      </c>
      <c r="Q3766" t="str">
        <f t="shared" si="238"/>
        <v>musical</v>
      </c>
      <c r="R3766">
        <f t="shared" si="239"/>
        <v>2016</v>
      </c>
    </row>
    <row r="3767" spans="1:18" ht="43.2" hidden="1" x14ac:dyDescent="0.55000000000000004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236"/>
        <v>41820.776412037041</v>
      </c>
      <c r="P3767" t="str">
        <f t="shared" si="237"/>
        <v>theater</v>
      </c>
      <c r="Q3767" t="str">
        <f t="shared" si="238"/>
        <v>musical</v>
      </c>
      <c r="R3767">
        <f t="shared" si="239"/>
        <v>2014</v>
      </c>
    </row>
    <row r="3768" spans="1:18" ht="28.8" hidden="1" x14ac:dyDescent="0.55000000000000004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236"/>
        <v>41788.167187500003</v>
      </c>
      <c r="P3768" t="str">
        <f t="shared" si="237"/>
        <v>theater</v>
      </c>
      <c r="Q3768" t="str">
        <f t="shared" si="238"/>
        <v>musical</v>
      </c>
      <c r="R3768">
        <f t="shared" si="239"/>
        <v>2014</v>
      </c>
    </row>
    <row r="3769" spans="1:18" ht="43.2" hidden="1" x14ac:dyDescent="0.55000000000000004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236"/>
        <v>42050.019641203704</v>
      </c>
      <c r="P3769" t="str">
        <f t="shared" si="237"/>
        <v>theater</v>
      </c>
      <c r="Q3769" t="str">
        <f t="shared" si="238"/>
        <v>musical</v>
      </c>
      <c r="R3769">
        <f t="shared" si="239"/>
        <v>2015</v>
      </c>
    </row>
    <row r="3770" spans="1:18" ht="43.2" hidden="1" x14ac:dyDescent="0.55000000000000004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236"/>
        <v>41772.727893518517</v>
      </c>
      <c r="P3770" t="str">
        <f t="shared" si="237"/>
        <v>theater</v>
      </c>
      <c r="Q3770" t="str">
        <f t="shared" si="238"/>
        <v>musical</v>
      </c>
      <c r="R3770">
        <f t="shared" si="239"/>
        <v>2014</v>
      </c>
    </row>
    <row r="3771" spans="1:18" ht="43.2" hidden="1" x14ac:dyDescent="0.55000000000000004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236"/>
        <v>42445.598136574074</v>
      </c>
      <c r="P3771" t="str">
        <f t="shared" si="237"/>
        <v>theater</v>
      </c>
      <c r="Q3771" t="str">
        <f t="shared" si="238"/>
        <v>musical</v>
      </c>
      <c r="R3771">
        <f t="shared" si="239"/>
        <v>2016</v>
      </c>
    </row>
    <row r="3772" spans="1:18" ht="43.2" hidden="1" x14ac:dyDescent="0.55000000000000004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236"/>
        <v>42138.930671296301</v>
      </c>
      <c r="P3772" t="str">
        <f t="shared" si="237"/>
        <v>theater</v>
      </c>
      <c r="Q3772" t="str">
        <f t="shared" si="238"/>
        <v>musical</v>
      </c>
      <c r="R3772">
        <f t="shared" si="239"/>
        <v>2015</v>
      </c>
    </row>
    <row r="3773" spans="1:18" ht="28.8" hidden="1" x14ac:dyDescent="0.55000000000000004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236"/>
        <v>42493.857083333336</v>
      </c>
      <c r="P3773" t="str">
        <f t="shared" si="237"/>
        <v>theater</v>
      </c>
      <c r="Q3773" t="str">
        <f t="shared" si="238"/>
        <v>musical</v>
      </c>
      <c r="R3773">
        <f t="shared" si="239"/>
        <v>2016</v>
      </c>
    </row>
    <row r="3774" spans="1:18" ht="43.2" hidden="1" x14ac:dyDescent="0.55000000000000004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236"/>
        <v>42682.616967592592</v>
      </c>
      <c r="P3774" t="str">
        <f t="shared" si="237"/>
        <v>theater</v>
      </c>
      <c r="Q3774" t="str">
        <f t="shared" si="238"/>
        <v>musical</v>
      </c>
      <c r="R3774">
        <f t="shared" si="239"/>
        <v>2016</v>
      </c>
    </row>
    <row r="3775" spans="1:18" ht="28.8" hidden="1" x14ac:dyDescent="0.55000000000000004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236"/>
        <v>42656.005173611105</v>
      </c>
      <c r="P3775" t="str">
        <f t="shared" si="237"/>
        <v>theater</v>
      </c>
      <c r="Q3775" t="str">
        <f t="shared" si="238"/>
        <v>musical</v>
      </c>
      <c r="R3775">
        <f t="shared" si="239"/>
        <v>2016</v>
      </c>
    </row>
    <row r="3776" spans="1:18" ht="43.2" hidden="1" x14ac:dyDescent="0.55000000000000004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236"/>
        <v>42087.792303240742</v>
      </c>
      <c r="P3776" t="str">
        <f t="shared" si="237"/>
        <v>theater</v>
      </c>
      <c r="Q3776" t="str">
        <f t="shared" si="238"/>
        <v>musical</v>
      </c>
      <c r="R3776">
        <f t="shared" si="239"/>
        <v>2015</v>
      </c>
    </row>
    <row r="3777" spans="1:18" ht="43.2" hidden="1" x14ac:dyDescent="0.55000000000000004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236"/>
        <v>42075.942627314813</v>
      </c>
      <c r="P3777" t="str">
        <f t="shared" si="237"/>
        <v>theater</v>
      </c>
      <c r="Q3777" t="str">
        <f t="shared" si="238"/>
        <v>musical</v>
      </c>
      <c r="R3777">
        <f t="shared" si="239"/>
        <v>2015</v>
      </c>
    </row>
    <row r="3778" spans="1:18" ht="57.6" hidden="1" x14ac:dyDescent="0.55000000000000004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si="236"/>
        <v>41814.367800925924</v>
      </c>
      <c r="P3778" t="str">
        <f t="shared" si="237"/>
        <v>theater</v>
      </c>
      <c r="Q3778" t="str">
        <f t="shared" si="238"/>
        <v>musical</v>
      </c>
      <c r="R3778">
        <f t="shared" si="239"/>
        <v>2014</v>
      </c>
    </row>
    <row r="3779" spans="1:18" ht="43.2" hidden="1" x14ac:dyDescent="0.55000000000000004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si="236"/>
        <v>41887.111354166671</v>
      </c>
      <c r="P3779" t="str">
        <f t="shared" si="237"/>
        <v>theater</v>
      </c>
      <c r="Q3779" t="str">
        <f t="shared" si="238"/>
        <v>musical</v>
      </c>
      <c r="R3779">
        <f t="shared" si="239"/>
        <v>2014</v>
      </c>
    </row>
    <row r="3780" spans="1:18" ht="28.8" hidden="1" x14ac:dyDescent="0.55000000000000004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236"/>
        <v>41989.819212962961</v>
      </c>
      <c r="P3780" t="str">
        <f t="shared" si="237"/>
        <v>theater</v>
      </c>
      <c r="Q3780" t="str">
        <f t="shared" si="238"/>
        <v>musical</v>
      </c>
      <c r="R3780">
        <f t="shared" si="239"/>
        <v>2014</v>
      </c>
    </row>
    <row r="3781" spans="1:18" ht="28.8" hidden="1" x14ac:dyDescent="0.55000000000000004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236"/>
        <v>42425.735416666663</v>
      </c>
      <c r="P3781" t="str">
        <f t="shared" si="237"/>
        <v>theater</v>
      </c>
      <c r="Q3781" t="str">
        <f t="shared" si="238"/>
        <v>musical</v>
      </c>
      <c r="R3781">
        <f t="shared" si="239"/>
        <v>2016</v>
      </c>
    </row>
    <row r="3782" spans="1:18" ht="43.2" hidden="1" x14ac:dyDescent="0.55000000000000004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236"/>
        <v>42166.219733796301</v>
      </c>
      <c r="P3782" t="str">
        <f t="shared" si="237"/>
        <v>theater</v>
      </c>
      <c r="Q3782" t="str">
        <f t="shared" si="238"/>
        <v>musical</v>
      </c>
      <c r="R3782">
        <f t="shared" si="239"/>
        <v>2015</v>
      </c>
    </row>
    <row r="3783" spans="1:18" ht="43.2" hidden="1" x14ac:dyDescent="0.55000000000000004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236"/>
        <v>41865.882928240739</v>
      </c>
      <c r="P3783" t="str">
        <f t="shared" si="237"/>
        <v>theater</v>
      </c>
      <c r="Q3783" t="str">
        <f t="shared" si="238"/>
        <v>musical</v>
      </c>
      <c r="R3783">
        <f t="shared" si="239"/>
        <v>2014</v>
      </c>
    </row>
    <row r="3784" spans="1:18" ht="43.2" hidden="1" x14ac:dyDescent="0.55000000000000004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236"/>
        <v>42546.862233796302</v>
      </c>
      <c r="P3784" t="str">
        <f t="shared" si="237"/>
        <v>theater</v>
      </c>
      <c r="Q3784" t="str">
        <f t="shared" si="238"/>
        <v>musical</v>
      </c>
      <c r="R3784">
        <f t="shared" si="239"/>
        <v>2016</v>
      </c>
    </row>
    <row r="3785" spans="1:18" ht="43.2" hidden="1" x14ac:dyDescent="0.55000000000000004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236"/>
        <v>42420.140277777777</v>
      </c>
      <c r="P3785" t="str">
        <f t="shared" si="237"/>
        <v>theater</v>
      </c>
      <c r="Q3785" t="str">
        <f t="shared" si="238"/>
        <v>musical</v>
      </c>
      <c r="R3785">
        <f t="shared" si="239"/>
        <v>2016</v>
      </c>
    </row>
    <row r="3786" spans="1:18" ht="43.2" hidden="1" x14ac:dyDescent="0.55000000000000004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ref="O3786:O3849" si="240">(((J3786/60)/60)/24)+DATE(1970,1,1)</f>
        <v>42531.980694444443</v>
      </c>
      <c r="P3786" t="str">
        <f t="shared" ref="P3786:P3849" si="241">LEFT(N3786,SEARCH("/",N3786)-1)</f>
        <v>theater</v>
      </c>
      <c r="Q3786" t="str">
        <f t="shared" ref="Q3786:Q3849" si="242">RIGHT(N3786,LEN(N3786)-SEARCH("/",N3786))</f>
        <v>musical</v>
      </c>
      <c r="R3786">
        <f t="shared" ref="R3786:R3849" si="243">YEAR(O3786)</f>
        <v>2016</v>
      </c>
    </row>
    <row r="3787" spans="1:18" ht="43.2" hidden="1" x14ac:dyDescent="0.55000000000000004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240"/>
        <v>42548.63853009259</v>
      </c>
      <c r="P3787" t="str">
        <f t="shared" si="241"/>
        <v>theater</v>
      </c>
      <c r="Q3787" t="str">
        <f t="shared" si="242"/>
        <v>musical</v>
      </c>
      <c r="R3787">
        <f t="shared" si="243"/>
        <v>2016</v>
      </c>
    </row>
    <row r="3788" spans="1:18" ht="43.2" hidden="1" x14ac:dyDescent="0.55000000000000004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240"/>
        <v>42487.037905092591</v>
      </c>
      <c r="P3788" t="str">
        <f t="shared" si="241"/>
        <v>theater</v>
      </c>
      <c r="Q3788" t="str">
        <f t="shared" si="242"/>
        <v>musical</v>
      </c>
      <c r="R3788">
        <f t="shared" si="243"/>
        <v>2016</v>
      </c>
    </row>
    <row r="3789" spans="1:18" ht="43.2" hidden="1" x14ac:dyDescent="0.55000000000000004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240"/>
        <v>42167.534791666665</v>
      </c>
      <c r="P3789" t="str">
        <f t="shared" si="241"/>
        <v>theater</v>
      </c>
      <c r="Q3789" t="str">
        <f t="shared" si="242"/>
        <v>musical</v>
      </c>
      <c r="R3789">
        <f t="shared" si="243"/>
        <v>2015</v>
      </c>
    </row>
    <row r="3790" spans="1:18" ht="72" hidden="1" x14ac:dyDescent="0.55000000000000004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240"/>
        <v>42333.695821759262</v>
      </c>
      <c r="P3790" t="str">
        <f t="shared" si="241"/>
        <v>theater</v>
      </c>
      <c r="Q3790" t="str">
        <f t="shared" si="242"/>
        <v>musical</v>
      </c>
      <c r="R3790">
        <f t="shared" si="243"/>
        <v>2015</v>
      </c>
    </row>
    <row r="3791" spans="1:18" ht="43.2" hidden="1" x14ac:dyDescent="0.55000000000000004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240"/>
        <v>42138.798819444448</v>
      </c>
      <c r="P3791" t="str">
        <f t="shared" si="241"/>
        <v>theater</v>
      </c>
      <c r="Q3791" t="str">
        <f t="shared" si="242"/>
        <v>musical</v>
      </c>
      <c r="R3791">
        <f t="shared" si="243"/>
        <v>2015</v>
      </c>
    </row>
    <row r="3792" spans="1:18" ht="43.2" hidden="1" x14ac:dyDescent="0.55000000000000004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240"/>
        <v>42666.666932870372</v>
      </c>
      <c r="P3792" t="str">
        <f t="shared" si="241"/>
        <v>theater</v>
      </c>
      <c r="Q3792" t="str">
        <f t="shared" si="242"/>
        <v>musical</v>
      </c>
      <c r="R3792">
        <f t="shared" si="243"/>
        <v>2016</v>
      </c>
    </row>
    <row r="3793" spans="1:18" ht="28.8" hidden="1" x14ac:dyDescent="0.55000000000000004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240"/>
        <v>41766.692037037035</v>
      </c>
      <c r="P3793" t="str">
        <f t="shared" si="241"/>
        <v>theater</v>
      </c>
      <c r="Q3793" t="str">
        <f t="shared" si="242"/>
        <v>musical</v>
      </c>
      <c r="R3793">
        <f t="shared" si="243"/>
        <v>2014</v>
      </c>
    </row>
    <row r="3794" spans="1:18" ht="28.8" hidden="1" x14ac:dyDescent="0.55000000000000004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240"/>
        <v>42170.447013888886</v>
      </c>
      <c r="P3794" t="str">
        <f t="shared" si="241"/>
        <v>theater</v>
      </c>
      <c r="Q3794" t="str">
        <f t="shared" si="242"/>
        <v>musical</v>
      </c>
      <c r="R3794">
        <f t="shared" si="243"/>
        <v>2015</v>
      </c>
    </row>
    <row r="3795" spans="1:18" ht="43.2" hidden="1" x14ac:dyDescent="0.55000000000000004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240"/>
        <v>41968.938993055555</v>
      </c>
      <c r="P3795" t="str">
        <f t="shared" si="241"/>
        <v>theater</v>
      </c>
      <c r="Q3795" t="str">
        <f t="shared" si="242"/>
        <v>musical</v>
      </c>
      <c r="R3795">
        <f t="shared" si="243"/>
        <v>2014</v>
      </c>
    </row>
    <row r="3796" spans="1:18" ht="43.2" hidden="1" x14ac:dyDescent="0.55000000000000004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240"/>
        <v>42132.58048611111</v>
      </c>
      <c r="P3796" t="str">
        <f t="shared" si="241"/>
        <v>theater</v>
      </c>
      <c r="Q3796" t="str">
        <f t="shared" si="242"/>
        <v>musical</v>
      </c>
      <c r="R3796">
        <f t="shared" si="243"/>
        <v>2015</v>
      </c>
    </row>
    <row r="3797" spans="1:18" ht="43.2" hidden="1" x14ac:dyDescent="0.55000000000000004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240"/>
        <v>42201.436226851853</v>
      </c>
      <c r="P3797" t="str">
        <f t="shared" si="241"/>
        <v>theater</v>
      </c>
      <c r="Q3797" t="str">
        <f t="shared" si="242"/>
        <v>musical</v>
      </c>
      <c r="R3797">
        <f t="shared" si="243"/>
        <v>2015</v>
      </c>
    </row>
    <row r="3798" spans="1:18" ht="43.2" hidden="1" x14ac:dyDescent="0.55000000000000004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240"/>
        <v>42689.029583333337</v>
      </c>
      <c r="P3798" t="str">
        <f t="shared" si="241"/>
        <v>theater</v>
      </c>
      <c r="Q3798" t="str">
        <f t="shared" si="242"/>
        <v>musical</v>
      </c>
      <c r="R3798">
        <f t="shared" si="243"/>
        <v>2016</v>
      </c>
    </row>
    <row r="3799" spans="1:18" ht="43.2" hidden="1" x14ac:dyDescent="0.55000000000000004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240"/>
        <v>42084.881539351853</v>
      </c>
      <c r="P3799" t="str">
        <f t="shared" si="241"/>
        <v>theater</v>
      </c>
      <c r="Q3799" t="str">
        <f t="shared" si="242"/>
        <v>musical</v>
      </c>
      <c r="R3799">
        <f t="shared" si="243"/>
        <v>2015</v>
      </c>
    </row>
    <row r="3800" spans="1:18" ht="43.2" hidden="1" x14ac:dyDescent="0.55000000000000004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240"/>
        <v>41831.722777777781</v>
      </c>
      <c r="P3800" t="str">
        <f t="shared" si="241"/>
        <v>theater</v>
      </c>
      <c r="Q3800" t="str">
        <f t="shared" si="242"/>
        <v>musical</v>
      </c>
      <c r="R3800">
        <f t="shared" si="243"/>
        <v>2014</v>
      </c>
    </row>
    <row r="3801" spans="1:18" ht="28.8" hidden="1" x14ac:dyDescent="0.55000000000000004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240"/>
        <v>42410.93105324074</v>
      </c>
      <c r="P3801" t="str">
        <f t="shared" si="241"/>
        <v>theater</v>
      </c>
      <c r="Q3801" t="str">
        <f t="shared" si="242"/>
        <v>musical</v>
      </c>
      <c r="R3801">
        <f t="shared" si="243"/>
        <v>2016</v>
      </c>
    </row>
    <row r="3802" spans="1:18" ht="43.2" hidden="1" x14ac:dyDescent="0.55000000000000004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240"/>
        <v>41982.737071759257</v>
      </c>
      <c r="P3802" t="str">
        <f t="shared" si="241"/>
        <v>theater</v>
      </c>
      <c r="Q3802" t="str">
        <f t="shared" si="242"/>
        <v>musical</v>
      </c>
      <c r="R3802">
        <f t="shared" si="243"/>
        <v>2014</v>
      </c>
    </row>
    <row r="3803" spans="1:18" ht="43.2" hidden="1" x14ac:dyDescent="0.55000000000000004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240"/>
        <v>41975.676111111112</v>
      </c>
      <c r="P3803" t="str">
        <f t="shared" si="241"/>
        <v>theater</v>
      </c>
      <c r="Q3803" t="str">
        <f t="shared" si="242"/>
        <v>musical</v>
      </c>
      <c r="R3803">
        <f t="shared" si="243"/>
        <v>2014</v>
      </c>
    </row>
    <row r="3804" spans="1:18" ht="43.2" hidden="1" x14ac:dyDescent="0.55000000000000004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240"/>
        <v>42269.126226851848</v>
      </c>
      <c r="P3804" t="str">
        <f t="shared" si="241"/>
        <v>theater</v>
      </c>
      <c r="Q3804" t="str">
        <f t="shared" si="242"/>
        <v>musical</v>
      </c>
      <c r="R3804">
        <f t="shared" si="243"/>
        <v>2015</v>
      </c>
    </row>
    <row r="3805" spans="1:18" ht="28.8" hidden="1" x14ac:dyDescent="0.55000000000000004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240"/>
        <v>42403.971851851849</v>
      </c>
      <c r="P3805" t="str">
        <f t="shared" si="241"/>
        <v>theater</v>
      </c>
      <c r="Q3805" t="str">
        <f t="shared" si="242"/>
        <v>musical</v>
      </c>
      <c r="R3805">
        <f t="shared" si="243"/>
        <v>2016</v>
      </c>
    </row>
    <row r="3806" spans="1:18" ht="43.2" hidden="1" x14ac:dyDescent="0.55000000000000004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240"/>
        <v>42527.00953703704</v>
      </c>
      <c r="P3806" t="str">
        <f t="shared" si="241"/>
        <v>theater</v>
      </c>
      <c r="Q3806" t="str">
        <f t="shared" si="242"/>
        <v>musical</v>
      </c>
      <c r="R3806">
        <f t="shared" si="243"/>
        <v>2016</v>
      </c>
    </row>
    <row r="3807" spans="1:18" ht="43.2" hidden="1" x14ac:dyDescent="0.55000000000000004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240"/>
        <v>41849.887037037035</v>
      </c>
      <c r="P3807" t="str">
        <f t="shared" si="241"/>
        <v>theater</v>
      </c>
      <c r="Q3807" t="str">
        <f t="shared" si="242"/>
        <v>musical</v>
      </c>
      <c r="R3807">
        <f t="shared" si="243"/>
        <v>2014</v>
      </c>
    </row>
    <row r="3808" spans="1:18" ht="43.2" hidden="1" x14ac:dyDescent="0.55000000000000004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240"/>
        <v>41799.259039351848</v>
      </c>
      <c r="P3808" t="str">
        <f t="shared" si="241"/>
        <v>theater</v>
      </c>
      <c r="Q3808" t="str">
        <f t="shared" si="242"/>
        <v>musical</v>
      </c>
      <c r="R3808">
        <f t="shared" si="243"/>
        <v>2014</v>
      </c>
    </row>
    <row r="3809" spans="1:18" ht="43.2" hidden="1" x14ac:dyDescent="0.55000000000000004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240"/>
        <v>42090.909016203703</v>
      </c>
      <c r="P3809" t="str">
        <f t="shared" si="241"/>
        <v>theater</v>
      </c>
      <c r="Q3809" t="str">
        <f t="shared" si="242"/>
        <v>musical</v>
      </c>
      <c r="R3809">
        <f t="shared" si="243"/>
        <v>2015</v>
      </c>
    </row>
    <row r="3810" spans="1:18" ht="43.2" x14ac:dyDescent="0.55000000000000004">
      <c r="A3810">
        <v>3976</v>
      </c>
      <c r="B3810" s="3" t="s">
        <v>3973</v>
      </c>
      <c r="C3810" s="3" t="s">
        <v>8083</v>
      </c>
      <c r="D3810" s="6">
        <v>1300</v>
      </c>
      <c r="E3810" s="8">
        <v>620</v>
      </c>
      <c r="F3810" t="s">
        <v>8220</v>
      </c>
      <c r="G3810" t="s">
        <v>8223</v>
      </c>
      <c r="H3810" t="s">
        <v>8245</v>
      </c>
      <c r="I3810">
        <v>1406876400</v>
      </c>
      <c r="J3810">
        <v>1405024561</v>
      </c>
      <c r="K3810" t="b">
        <v>0</v>
      </c>
      <c r="L3810">
        <v>10</v>
      </c>
      <c r="M3810" t="b">
        <v>0</v>
      </c>
      <c r="N3810" t="s">
        <v>8269</v>
      </c>
      <c r="O3810" s="9">
        <f t="shared" si="240"/>
        <v>41830.858344907407</v>
      </c>
      <c r="P3810" t="str">
        <f t="shared" si="241"/>
        <v>theater</v>
      </c>
      <c r="Q3810" t="str">
        <f t="shared" si="242"/>
        <v>plays</v>
      </c>
      <c r="R3810">
        <f t="shared" si="243"/>
        <v>2014</v>
      </c>
    </row>
    <row r="3811" spans="1:18" ht="28.8" x14ac:dyDescent="0.55000000000000004">
      <c r="A3811">
        <v>2781</v>
      </c>
      <c r="B3811" s="3" t="s">
        <v>2781</v>
      </c>
      <c r="C3811" s="3" t="s">
        <v>6891</v>
      </c>
      <c r="D3811" s="6">
        <v>1250</v>
      </c>
      <c r="E3811" s="8">
        <v>1316</v>
      </c>
      <c r="F3811" t="s">
        <v>8218</v>
      </c>
      <c r="G3811" t="s">
        <v>8223</v>
      </c>
      <c r="H3811" t="s">
        <v>8245</v>
      </c>
      <c r="I3811">
        <v>1423724400</v>
      </c>
      <c r="J3811">
        <v>1421274954</v>
      </c>
      <c r="K3811" t="b">
        <v>0</v>
      </c>
      <c r="L3811">
        <v>28</v>
      </c>
      <c r="M3811" t="b">
        <v>1</v>
      </c>
      <c r="N3811" t="s">
        <v>8269</v>
      </c>
      <c r="O3811" s="9">
        <f t="shared" si="240"/>
        <v>42018.94159722222</v>
      </c>
      <c r="P3811" t="str">
        <f t="shared" si="241"/>
        <v>theater</v>
      </c>
      <c r="Q3811" t="str">
        <f t="shared" si="242"/>
        <v>plays</v>
      </c>
      <c r="R3811">
        <f t="shared" si="243"/>
        <v>2015</v>
      </c>
    </row>
    <row r="3812" spans="1:18" ht="43.2" x14ac:dyDescent="0.55000000000000004">
      <c r="A3812">
        <v>3129</v>
      </c>
      <c r="B3812" s="3" t="s">
        <v>3129</v>
      </c>
      <c r="C3812" s="3" t="s">
        <v>7239</v>
      </c>
      <c r="D3812" s="6">
        <v>1250</v>
      </c>
      <c r="E3812" s="8">
        <v>10</v>
      </c>
      <c r="F3812" t="s">
        <v>8221</v>
      </c>
      <c r="G3812" t="s">
        <v>8223</v>
      </c>
      <c r="H3812" t="s">
        <v>8245</v>
      </c>
      <c r="I3812">
        <v>1492542819</v>
      </c>
      <c r="J3812">
        <v>1489090419</v>
      </c>
      <c r="K3812" t="b">
        <v>0</v>
      </c>
      <c r="L3812">
        <v>1</v>
      </c>
      <c r="M3812" t="b">
        <v>0</v>
      </c>
      <c r="N3812" t="s">
        <v>8269</v>
      </c>
      <c r="O3812" s="9">
        <f t="shared" si="240"/>
        <v>42803.842812499999</v>
      </c>
      <c r="P3812" t="str">
        <f t="shared" si="241"/>
        <v>theater</v>
      </c>
      <c r="Q3812" t="str">
        <f t="shared" si="242"/>
        <v>plays</v>
      </c>
      <c r="R3812">
        <f t="shared" si="243"/>
        <v>2017</v>
      </c>
    </row>
    <row r="3813" spans="1:18" ht="43.2" x14ac:dyDescent="0.55000000000000004">
      <c r="A3813">
        <v>3149</v>
      </c>
      <c r="B3813" s="3" t="s">
        <v>3149</v>
      </c>
      <c r="C3813" s="3" t="s">
        <v>7259</v>
      </c>
      <c r="D3813" s="6">
        <v>1250</v>
      </c>
      <c r="E3813" s="8">
        <v>1300</v>
      </c>
      <c r="F3813" t="s">
        <v>8218</v>
      </c>
      <c r="G3813" t="s">
        <v>8223</v>
      </c>
      <c r="H3813" t="s">
        <v>8245</v>
      </c>
      <c r="I3813">
        <v>1354845600</v>
      </c>
      <c r="J3813">
        <v>1352766300</v>
      </c>
      <c r="K3813" t="b">
        <v>1</v>
      </c>
      <c r="L3813">
        <v>25</v>
      </c>
      <c r="M3813" t="b">
        <v>1</v>
      </c>
      <c r="N3813" t="s">
        <v>8269</v>
      </c>
      <c r="O3813" s="9">
        <f t="shared" si="240"/>
        <v>41226.017361111109</v>
      </c>
      <c r="P3813" t="str">
        <f t="shared" si="241"/>
        <v>theater</v>
      </c>
      <c r="Q3813" t="str">
        <f t="shared" si="242"/>
        <v>plays</v>
      </c>
      <c r="R3813">
        <f t="shared" si="243"/>
        <v>2012</v>
      </c>
    </row>
    <row r="3814" spans="1:18" ht="28.8" x14ac:dyDescent="0.55000000000000004">
      <c r="A3814">
        <v>3613</v>
      </c>
      <c r="B3814" s="3" t="s">
        <v>3612</v>
      </c>
      <c r="C3814" s="3" t="s">
        <v>7723</v>
      </c>
      <c r="D3814" s="6">
        <v>1250</v>
      </c>
      <c r="E3814" s="8">
        <v>1250</v>
      </c>
      <c r="F3814" t="s">
        <v>8218</v>
      </c>
      <c r="G3814" t="s">
        <v>8223</v>
      </c>
      <c r="H3814" t="s">
        <v>8245</v>
      </c>
      <c r="I3814">
        <v>1403964574</v>
      </c>
      <c r="J3814">
        <v>1401372574</v>
      </c>
      <c r="K3814" t="b">
        <v>0</v>
      </c>
      <c r="L3814">
        <v>20</v>
      </c>
      <c r="M3814" t="b">
        <v>1</v>
      </c>
      <c r="N3814" t="s">
        <v>8269</v>
      </c>
      <c r="O3814" s="9">
        <f t="shared" si="240"/>
        <v>41788.58997685185</v>
      </c>
      <c r="P3814" t="str">
        <f t="shared" si="241"/>
        <v>theater</v>
      </c>
      <c r="Q3814" t="str">
        <f t="shared" si="242"/>
        <v>plays</v>
      </c>
      <c r="R3814">
        <f t="shared" si="243"/>
        <v>2014</v>
      </c>
    </row>
    <row r="3815" spans="1:18" ht="43.2" x14ac:dyDescent="0.55000000000000004">
      <c r="A3815">
        <v>3998</v>
      </c>
      <c r="B3815" s="3" t="s">
        <v>3994</v>
      </c>
      <c r="C3815" s="3" t="s">
        <v>8104</v>
      </c>
      <c r="D3815" s="6">
        <v>1250</v>
      </c>
      <c r="E3815" s="8">
        <v>715</v>
      </c>
      <c r="F3815" t="s">
        <v>8220</v>
      </c>
      <c r="G3815" t="s">
        <v>8223</v>
      </c>
      <c r="H3815" t="s">
        <v>8245</v>
      </c>
      <c r="I3815">
        <v>1427580426</v>
      </c>
      <c r="J3815">
        <v>1424992026</v>
      </c>
      <c r="K3815" t="b">
        <v>0</v>
      </c>
      <c r="L3815">
        <v>12</v>
      </c>
      <c r="M3815" t="b">
        <v>0</v>
      </c>
      <c r="N3815" t="s">
        <v>8269</v>
      </c>
      <c r="O3815" s="9">
        <f t="shared" si="240"/>
        <v>42061.963263888887</v>
      </c>
      <c r="P3815" t="str">
        <f t="shared" si="241"/>
        <v>theater</v>
      </c>
      <c r="Q3815" t="str">
        <f t="shared" si="242"/>
        <v>plays</v>
      </c>
      <c r="R3815">
        <f t="shared" si="243"/>
        <v>2015</v>
      </c>
    </row>
    <row r="3816" spans="1:18" ht="43.2" x14ac:dyDescent="0.55000000000000004">
      <c r="A3816">
        <v>4002</v>
      </c>
      <c r="B3816" s="3" t="s">
        <v>3998</v>
      </c>
      <c r="C3816" s="3" t="s">
        <v>8108</v>
      </c>
      <c r="D3816" s="6">
        <v>1250</v>
      </c>
      <c r="E3816" s="8">
        <v>23</v>
      </c>
      <c r="F3816" t="s">
        <v>8220</v>
      </c>
      <c r="G3816" t="s">
        <v>8223</v>
      </c>
      <c r="H3816" t="s">
        <v>8245</v>
      </c>
      <c r="I3816">
        <v>1411779761</v>
      </c>
      <c r="J3816">
        <v>1409187761</v>
      </c>
      <c r="K3816" t="b">
        <v>0</v>
      </c>
      <c r="L3816">
        <v>4</v>
      </c>
      <c r="M3816" t="b">
        <v>0</v>
      </c>
      <c r="N3816" t="s">
        <v>8269</v>
      </c>
      <c r="O3816" s="9">
        <f t="shared" si="240"/>
        <v>41879.043530092589</v>
      </c>
      <c r="P3816" t="str">
        <f t="shared" si="241"/>
        <v>theater</v>
      </c>
      <c r="Q3816" t="str">
        <f t="shared" si="242"/>
        <v>plays</v>
      </c>
      <c r="R3816">
        <f t="shared" si="243"/>
        <v>2014</v>
      </c>
    </row>
    <row r="3817" spans="1:18" ht="43.2" x14ac:dyDescent="0.55000000000000004">
      <c r="A3817">
        <v>4069</v>
      </c>
      <c r="B3817" s="3" t="s">
        <v>4065</v>
      </c>
      <c r="C3817" s="3" t="s">
        <v>8172</v>
      </c>
      <c r="D3817" s="6">
        <v>1250</v>
      </c>
      <c r="E3817" s="8">
        <v>430</v>
      </c>
      <c r="F3817" t="s">
        <v>8220</v>
      </c>
      <c r="G3817" t="s">
        <v>8224</v>
      </c>
      <c r="H3817" t="s">
        <v>8246</v>
      </c>
      <c r="I3817">
        <v>1425124800</v>
      </c>
      <c r="J3817">
        <v>1421596356</v>
      </c>
      <c r="K3817" t="b">
        <v>0</v>
      </c>
      <c r="L3817">
        <v>13</v>
      </c>
      <c r="M3817" t="b">
        <v>0</v>
      </c>
      <c r="N3817" t="s">
        <v>8269</v>
      </c>
      <c r="O3817" s="9">
        <f t="shared" si="240"/>
        <v>42022.661527777775</v>
      </c>
      <c r="P3817" t="str">
        <f t="shared" si="241"/>
        <v>theater</v>
      </c>
      <c r="Q3817" t="str">
        <f t="shared" si="242"/>
        <v>plays</v>
      </c>
      <c r="R3817">
        <f t="shared" si="243"/>
        <v>2015</v>
      </c>
    </row>
    <row r="3818" spans="1:18" ht="43.2" x14ac:dyDescent="0.55000000000000004">
      <c r="A3818">
        <v>529</v>
      </c>
      <c r="B3818" s="3" t="s">
        <v>530</v>
      </c>
      <c r="C3818" s="3" t="s">
        <v>4639</v>
      </c>
      <c r="D3818" s="6">
        <v>1200</v>
      </c>
      <c r="E3818" s="8">
        <v>1565</v>
      </c>
      <c r="F3818" t="s">
        <v>8218</v>
      </c>
      <c r="G3818" t="s">
        <v>8228</v>
      </c>
      <c r="H3818" t="s">
        <v>8250</v>
      </c>
      <c r="I3818">
        <v>1484110800</v>
      </c>
      <c r="J3818">
        <v>1482281094</v>
      </c>
      <c r="K3818" t="b">
        <v>0</v>
      </c>
      <c r="L3818">
        <v>18</v>
      </c>
      <c r="M3818" t="b">
        <v>1</v>
      </c>
      <c r="N3818" t="s">
        <v>8269</v>
      </c>
      <c r="O3818" s="9">
        <f t="shared" si="240"/>
        <v>42725.031180555554</v>
      </c>
      <c r="P3818" t="str">
        <f t="shared" si="241"/>
        <v>theater</v>
      </c>
      <c r="Q3818" t="str">
        <f t="shared" si="242"/>
        <v>plays</v>
      </c>
      <c r="R3818">
        <f t="shared" si="243"/>
        <v>2016</v>
      </c>
    </row>
    <row r="3819" spans="1:18" ht="43.2" x14ac:dyDescent="0.55000000000000004">
      <c r="A3819">
        <v>2843</v>
      </c>
      <c r="B3819" s="3" t="s">
        <v>2843</v>
      </c>
      <c r="C3819" s="3" t="s">
        <v>6953</v>
      </c>
      <c r="D3819" s="6">
        <v>1200</v>
      </c>
      <c r="E3819" s="8">
        <v>0</v>
      </c>
      <c r="F3819" t="s">
        <v>8220</v>
      </c>
      <c r="G3819" t="s">
        <v>8223</v>
      </c>
      <c r="H3819" t="s">
        <v>8245</v>
      </c>
      <c r="I3819">
        <v>1465790400</v>
      </c>
      <c r="J3819">
        <v>1462210950</v>
      </c>
      <c r="K3819" t="b">
        <v>0</v>
      </c>
      <c r="L3819">
        <v>0</v>
      </c>
      <c r="M3819" t="b">
        <v>0</v>
      </c>
      <c r="N3819" t="s">
        <v>8269</v>
      </c>
      <c r="O3819" s="9">
        <f t="shared" si="240"/>
        <v>42492.737847222219</v>
      </c>
      <c r="P3819" t="str">
        <f t="shared" si="241"/>
        <v>theater</v>
      </c>
      <c r="Q3819" t="str">
        <f t="shared" si="242"/>
        <v>plays</v>
      </c>
      <c r="R3819">
        <f t="shared" si="243"/>
        <v>2016</v>
      </c>
    </row>
    <row r="3820" spans="1:18" ht="43.2" x14ac:dyDescent="0.55000000000000004">
      <c r="A3820">
        <v>3180</v>
      </c>
      <c r="B3820" s="3" t="s">
        <v>3180</v>
      </c>
      <c r="C3820" s="3" t="s">
        <v>7290</v>
      </c>
      <c r="D3820" s="6">
        <v>1200</v>
      </c>
      <c r="E3820" s="8">
        <v>1437</v>
      </c>
      <c r="F3820" t="s">
        <v>8218</v>
      </c>
      <c r="G3820" t="s">
        <v>8224</v>
      </c>
      <c r="H3820" t="s">
        <v>8246</v>
      </c>
      <c r="I3820">
        <v>1403258049</v>
      </c>
      <c r="J3820">
        <v>1400666049</v>
      </c>
      <c r="K3820" t="b">
        <v>1</v>
      </c>
      <c r="L3820">
        <v>45</v>
      </c>
      <c r="M3820" t="b">
        <v>1</v>
      </c>
      <c r="N3820" t="s">
        <v>8269</v>
      </c>
      <c r="O3820" s="9">
        <f t="shared" si="240"/>
        <v>41780.412604166668</v>
      </c>
      <c r="P3820" t="str">
        <f t="shared" si="241"/>
        <v>theater</v>
      </c>
      <c r="Q3820" t="str">
        <f t="shared" si="242"/>
        <v>plays</v>
      </c>
      <c r="R3820">
        <f t="shared" si="243"/>
        <v>2014</v>
      </c>
    </row>
    <row r="3821" spans="1:18" ht="43.2" x14ac:dyDescent="0.55000000000000004">
      <c r="A3821">
        <v>3226</v>
      </c>
      <c r="B3821" s="3" t="s">
        <v>3226</v>
      </c>
      <c r="C3821" s="3" t="s">
        <v>7336</v>
      </c>
      <c r="D3821" s="6">
        <v>1200</v>
      </c>
      <c r="E3821" s="8">
        <v>1250</v>
      </c>
      <c r="F3821" t="s">
        <v>8218</v>
      </c>
      <c r="G3821" t="s">
        <v>8224</v>
      </c>
      <c r="H3821" t="s">
        <v>8246</v>
      </c>
      <c r="I3821">
        <v>1446213612</v>
      </c>
      <c r="J3821">
        <v>1443621612</v>
      </c>
      <c r="K3821" t="b">
        <v>1</v>
      </c>
      <c r="L3821">
        <v>21</v>
      </c>
      <c r="M3821" t="b">
        <v>1</v>
      </c>
      <c r="N3821" t="s">
        <v>8269</v>
      </c>
      <c r="O3821" s="9">
        <f t="shared" si="240"/>
        <v>42277.583472222221</v>
      </c>
      <c r="P3821" t="str">
        <f t="shared" si="241"/>
        <v>theater</v>
      </c>
      <c r="Q3821" t="str">
        <f t="shared" si="242"/>
        <v>plays</v>
      </c>
      <c r="R3821">
        <f t="shared" si="243"/>
        <v>2015</v>
      </c>
    </row>
    <row r="3822" spans="1:18" ht="43.2" x14ac:dyDescent="0.55000000000000004">
      <c r="A3822">
        <v>3227</v>
      </c>
      <c r="B3822" s="3" t="s">
        <v>3227</v>
      </c>
      <c r="C3822" s="3" t="s">
        <v>7337</v>
      </c>
      <c r="D3822" s="6">
        <v>1200</v>
      </c>
      <c r="E3822" s="8">
        <v>1500</v>
      </c>
      <c r="F3822" t="s">
        <v>8218</v>
      </c>
      <c r="G3822" t="s">
        <v>8224</v>
      </c>
      <c r="H3822" t="s">
        <v>8246</v>
      </c>
      <c r="I3822">
        <v>1484687436</v>
      </c>
      <c r="J3822">
        <v>1482095436</v>
      </c>
      <c r="K3822" t="b">
        <v>0</v>
      </c>
      <c r="L3822">
        <v>30</v>
      </c>
      <c r="M3822" t="b">
        <v>1</v>
      </c>
      <c r="N3822" t="s">
        <v>8269</v>
      </c>
      <c r="O3822" s="9">
        <f t="shared" si="240"/>
        <v>42722.882361111115</v>
      </c>
      <c r="P3822" t="str">
        <f t="shared" si="241"/>
        <v>theater</v>
      </c>
      <c r="Q3822" t="str">
        <f t="shared" si="242"/>
        <v>plays</v>
      </c>
      <c r="R3822">
        <f t="shared" si="243"/>
        <v>2016</v>
      </c>
    </row>
    <row r="3823" spans="1:18" ht="43.2" x14ac:dyDescent="0.55000000000000004">
      <c r="A3823">
        <v>3399</v>
      </c>
      <c r="B3823" s="3" t="s">
        <v>3398</v>
      </c>
      <c r="C3823" s="3" t="s">
        <v>7509</v>
      </c>
      <c r="D3823" s="6">
        <v>1200</v>
      </c>
      <c r="E3823" s="8">
        <v>1245</v>
      </c>
      <c r="F3823" t="s">
        <v>8218</v>
      </c>
      <c r="G3823" t="s">
        <v>8224</v>
      </c>
      <c r="H3823" t="s">
        <v>8246</v>
      </c>
      <c r="I3823">
        <v>1424556325</v>
      </c>
      <c r="J3823">
        <v>1421964325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240"/>
        <v>42026.920428240745</v>
      </c>
      <c r="P3823" t="str">
        <f t="shared" si="241"/>
        <v>theater</v>
      </c>
      <c r="Q3823" t="str">
        <f t="shared" si="242"/>
        <v>plays</v>
      </c>
      <c r="R3823">
        <f t="shared" si="243"/>
        <v>2015</v>
      </c>
    </row>
    <row r="3824" spans="1:18" ht="28.8" x14ac:dyDescent="0.55000000000000004">
      <c r="A3824">
        <v>3439</v>
      </c>
      <c r="B3824" s="3" t="s">
        <v>3438</v>
      </c>
      <c r="C3824" s="3" t="s">
        <v>7549</v>
      </c>
      <c r="D3824" s="6">
        <v>1200</v>
      </c>
      <c r="E3824" s="8">
        <v>1616.14</v>
      </c>
      <c r="F3824" t="s">
        <v>8218</v>
      </c>
      <c r="G3824" t="s">
        <v>8223</v>
      </c>
      <c r="H3824" t="s">
        <v>8245</v>
      </c>
      <c r="I3824">
        <v>1453179540</v>
      </c>
      <c r="J3824">
        <v>1452030730</v>
      </c>
      <c r="K3824" t="b">
        <v>0</v>
      </c>
      <c r="L3824">
        <v>18</v>
      </c>
      <c r="M3824" t="b">
        <v>1</v>
      </c>
      <c r="N3824" t="s">
        <v>8269</v>
      </c>
      <c r="O3824" s="9">
        <f t="shared" si="240"/>
        <v>42374.911226851851</v>
      </c>
      <c r="P3824" t="str">
        <f t="shared" si="241"/>
        <v>theater</v>
      </c>
      <c r="Q3824" t="str">
        <f t="shared" si="242"/>
        <v>plays</v>
      </c>
      <c r="R3824">
        <f t="shared" si="243"/>
        <v>2016</v>
      </c>
    </row>
    <row r="3825" spans="1:18" ht="43.2" x14ac:dyDescent="0.55000000000000004">
      <c r="A3825">
        <v>3541</v>
      </c>
      <c r="B3825" s="3" t="s">
        <v>3540</v>
      </c>
      <c r="C3825" s="3" t="s">
        <v>7651</v>
      </c>
      <c r="D3825" s="6">
        <v>1200</v>
      </c>
      <c r="E3825" s="8">
        <v>1260</v>
      </c>
      <c r="F3825" t="s">
        <v>8218</v>
      </c>
      <c r="G3825" t="s">
        <v>8224</v>
      </c>
      <c r="H3825" t="s">
        <v>8246</v>
      </c>
      <c r="I3825">
        <v>1441042275</v>
      </c>
      <c r="J3825">
        <v>1438882275</v>
      </c>
      <c r="K3825" t="b">
        <v>0</v>
      </c>
      <c r="L3825">
        <v>32</v>
      </c>
      <c r="M3825" t="b">
        <v>1</v>
      </c>
      <c r="N3825" t="s">
        <v>8269</v>
      </c>
      <c r="O3825" s="9">
        <f t="shared" si="240"/>
        <v>42222.730034722219</v>
      </c>
      <c r="P3825" t="str">
        <f t="shared" si="241"/>
        <v>theater</v>
      </c>
      <c r="Q3825" t="str">
        <f t="shared" si="242"/>
        <v>plays</v>
      </c>
      <c r="R3825">
        <f t="shared" si="243"/>
        <v>2015</v>
      </c>
    </row>
    <row r="3826" spans="1:18" x14ac:dyDescent="0.55000000000000004">
      <c r="A3826">
        <v>3666</v>
      </c>
      <c r="B3826" s="3" t="s">
        <v>3663</v>
      </c>
      <c r="C3826" s="3" t="s">
        <v>7776</v>
      </c>
      <c r="D3826" s="6">
        <v>1200</v>
      </c>
      <c r="E3826" s="8">
        <v>1200</v>
      </c>
      <c r="F3826" t="s">
        <v>8218</v>
      </c>
      <c r="G3826" t="s">
        <v>8223</v>
      </c>
      <c r="H3826" t="s">
        <v>8245</v>
      </c>
      <c r="I3826">
        <v>1406185200</v>
      </c>
      <c r="J3826">
        <v>1404337382</v>
      </c>
      <c r="K3826" t="b">
        <v>0</v>
      </c>
      <c r="L3826">
        <v>38</v>
      </c>
      <c r="M3826" t="b">
        <v>1</v>
      </c>
      <c r="N3826" t="s">
        <v>8269</v>
      </c>
      <c r="O3826" s="9">
        <f t="shared" si="240"/>
        <v>41822.90488425926</v>
      </c>
      <c r="P3826" t="str">
        <f t="shared" si="241"/>
        <v>theater</v>
      </c>
      <c r="Q3826" t="str">
        <f t="shared" si="242"/>
        <v>plays</v>
      </c>
      <c r="R3826">
        <f t="shared" si="243"/>
        <v>2014</v>
      </c>
    </row>
    <row r="3827" spans="1:18" ht="43.2" x14ac:dyDescent="0.55000000000000004">
      <c r="A3827">
        <v>3744</v>
      </c>
      <c r="B3827" s="3" t="s">
        <v>3741</v>
      </c>
      <c r="C3827" s="3" t="s">
        <v>7854</v>
      </c>
      <c r="D3827" s="6">
        <v>1200</v>
      </c>
      <c r="E3827" s="8">
        <v>0</v>
      </c>
      <c r="F3827" t="s">
        <v>8220</v>
      </c>
      <c r="G3827" t="s">
        <v>8223</v>
      </c>
      <c r="H3827" t="s">
        <v>8245</v>
      </c>
      <c r="I3827">
        <v>1404532740</v>
      </c>
      <c r="J3827">
        <v>1401823952</v>
      </c>
      <c r="K3827" t="b">
        <v>0</v>
      </c>
      <c r="L3827">
        <v>0</v>
      </c>
      <c r="M3827" t="b">
        <v>0</v>
      </c>
      <c r="N3827" t="s">
        <v>8269</v>
      </c>
      <c r="O3827" s="9">
        <f t="shared" si="240"/>
        <v>41793.814259259263</v>
      </c>
      <c r="P3827" t="str">
        <f t="shared" si="241"/>
        <v>theater</v>
      </c>
      <c r="Q3827" t="str">
        <f t="shared" si="242"/>
        <v>plays</v>
      </c>
      <c r="R3827">
        <f t="shared" si="243"/>
        <v>2014</v>
      </c>
    </row>
    <row r="3828" spans="1:18" ht="43.2" x14ac:dyDescent="0.55000000000000004">
      <c r="A3828">
        <v>3832</v>
      </c>
      <c r="B3828" s="3" t="s">
        <v>3829</v>
      </c>
      <c r="C3828" s="3" t="s">
        <v>7941</v>
      </c>
      <c r="D3828" s="6">
        <v>1200</v>
      </c>
      <c r="E3828" s="8">
        <v>1256</v>
      </c>
      <c r="F3828" t="s">
        <v>8218</v>
      </c>
      <c r="G3828" t="s">
        <v>8223</v>
      </c>
      <c r="H3828" t="s">
        <v>8245</v>
      </c>
      <c r="I3828">
        <v>1455936335</v>
      </c>
      <c r="J3828">
        <v>1452048335</v>
      </c>
      <c r="K3828" t="b">
        <v>0</v>
      </c>
      <c r="L3828">
        <v>9</v>
      </c>
      <c r="M3828" t="b">
        <v>1</v>
      </c>
      <c r="N3828" t="s">
        <v>8269</v>
      </c>
      <c r="O3828" s="9">
        <f t="shared" si="240"/>
        <v>42375.114988425921</v>
      </c>
      <c r="P3828" t="str">
        <f t="shared" si="241"/>
        <v>theater</v>
      </c>
      <c r="Q3828" t="str">
        <f t="shared" si="242"/>
        <v>plays</v>
      </c>
      <c r="R3828">
        <f t="shared" si="243"/>
        <v>2016</v>
      </c>
    </row>
    <row r="3829" spans="1:18" ht="43.2" x14ac:dyDescent="0.55000000000000004">
      <c r="A3829">
        <v>3833</v>
      </c>
      <c r="B3829" s="3" t="s">
        <v>3830</v>
      </c>
      <c r="C3829" s="3" t="s">
        <v>7942</v>
      </c>
      <c r="D3829" s="6">
        <v>1200</v>
      </c>
      <c r="E3829" s="8">
        <v>1400</v>
      </c>
      <c r="F3829" t="s">
        <v>8218</v>
      </c>
      <c r="G3829" t="s">
        <v>8228</v>
      </c>
      <c r="H3829" t="s">
        <v>8250</v>
      </c>
      <c r="I3829">
        <v>1417460940</v>
      </c>
      <c r="J3829">
        <v>1416516972</v>
      </c>
      <c r="K3829" t="b">
        <v>0</v>
      </c>
      <c r="L3829">
        <v>20</v>
      </c>
      <c r="M3829" t="b">
        <v>1</v>
      </c>
      <c r="N3829" t="s">
        <v>8269</v>
      </c>
      <c r="O3829" s="9">
        <f t="shared" si="240"/>
        <v>41963.872361111105</v>
      </c>
      <c r="P3829" t="str">
        <f t="shared" si="241"/>
        <v>theater</v>
      </c>
      <c r="Q3829" t="str">
        <f t="shared" si="242"/>
        <v>plays</v>
      </c>
      <c r="R3829">
        <f t="shared" si="243"/>
        <v>2014</v>
      </c>
    </row>
    <row r="3830" spans="1:18" ht="43.2" x14ac:dyDescent="0.55000000000000004">
      <c r="A3830">
        <v>3942</v>
      </c>
      <c r="B3830" s="3" t="s">
        <v>3939</v>
      </c>
      <c r="C3830" s="3" t="s">
        <v>8050</v>
      </c>
      <c r="D3830" s="6">
        <v>1200</v>
      </c>
      <c r="E3830" s="8">
        <v>0</v>
      </c>
      <c r="F3830" t="s">
        <v>8220</v>
      </c>
      <c r="G3830" t="s">
        <v>8223</v>
      </c>
      <c r="H3830" t="s">
        <v>8245</v>
      </c>
      <c r="I3830">
        <v>1434490914</v>
      </c>
      <c r="J3830">
        <v>1429306914</v>
      </c>
      <c r="K3830" t="b">
        <v>0</v>
      </c>
      <c r="L3830">
        <v>0</v>
      </c>
      <c r="M3830" t="b">
        <v>0</v>
      </c>
      <c r="N3830" t="s">
        <v>8269</v>
      </c>
      <c r="O3830" s="9">
        <f t="shared" si="240"/>
        <v>42111.904097222221</v>
      </c>
      <c r="P3830" t="str">
        <f t="shared" si="241"/>
        <v>theater</v>
      </c>
      <c r="Q3830" t="str">
        <f t="shared" si="242"/>
        <v>plays</v>
      </c>
      <c r="R3830">
        <f t="shared" si="243"/>
        <v>2015</v>
      </c>
    </row>
    <row r="3831" spans="1:18" ht="43.2" x14ac:dyDescent="0.55000000000000004">
      <c r="A3831">
        <v>3959</v>
      </c>
      <c r="B3831" s="3" t="s">
        <v>3956</v>
      </c>
      <c r="C3831" s="3" t="s">
        <v>8066</v>
      </c>
      <c r="D3831" s="6">
        <v>1200</v>
      </c>
      <c r="E3831" s="8">
        <v>292</v>
      </c>
      <c r="F3831" t="s">
        <v>8220</v>
      </c>
      <c r="G3831" t="s">
        <v>8223</v>
      </c>
      <c r="H3831" t="s">
        <v>8245</v>
      </c>
      <c r="I3831">
        <v>1411930556</v>
      </c>
      <c r="J3831">
        <v>1409338556</v>
      </c>
      <c r="K3831" t="b">
        <v>0</v>
      </c>
      <c r="L3831">
        <v>12</v>
      </c>
      <c r="M3831" t="b">
        <v>0</v>
      </c>
      <c r="N3831" t="s">
        <v>8269</v>
      </c>
      <c r="O3831" s="9">
        <f t="shared" si="240"/>
        <v>41880.788842592592</v>
      </c>
      <c r="P3831" t="str">
        <f t="shared" si="241"/>
        <v>theater</v>
      </c>
      <c r="Q3831" t="str">
        <f t="shared" si="242"/>
        <v>plays</v>
      </c>
      <c r="R3831">
        <f t="shared" si="243"/>
        <v>2014</v>
      </c>
    </row>
    <row r="3832" spans="1:18" ht="57.6" x14ac:dyDescent="0.55000000000000004">
      <c r="A3832">
        <v>4001</v>
      </c>
      <c r="B3832" s="3" t="s">
        <v>3997</v>
      </c>
      <c r="C3832" s="3" t="s">
        <v>8107</v>
      </c>
      <c r="D3832" s="6">
        <v>1200</v>
      </c>
      <c r="E3832" s="8">
        <v>453</v>
      </c>
      <c r="F3832" t="s">
        <v>8220</v>
      </c>
      <c r="G3832" t="s">
        <v>8224</v>
      </c>
      <c r="H3832" t="s">
        <v>8246</v>
      </c>
      <c r="I3832">
        <v>1488394800</v>
      </c>
      <c r="J3832">
        <v>1486681708</v>
      </c>
      <c r="K3832" t="b">
        <v>0</v>
      </c>
      <c r="L3832">
        <v>14</v>
      </c>
      <c r="M3832" t="b">
        <v>0</v>
      </c>
      <c r="N3832" t="s">
        <v>8269</v>
      </c>
      <c r="O3832" s="9">
        <f t="shared" si="240"/>
        <v>42775.964212962965</v>
      </c>
      <c r="P3832" t="str">
        <f t="shared" si="241"/>
        <v>theater</v>
      </c>
      <c r="Q3832" t="str">
        <f t="shared" si="242"/>
        <v>plays</v>
      </c>
      <c r="R3832">
        <f t="shared" si="243"/>
        <v>2017</v>
      </c>
    </row>
    <row r="3833" spans="1:18" x14ac:dyDescent="0.55000000000000004">
      <c r="A3833">
        <v>528</v>
      </c>
      <c r="B3833" s="3" t="s">
        <v>529</v>
      </c>
      <c r="C3833" s="3" t="s">
        <v>4638</v>
      </c>
      <c r="D3833" s="6">
        <v>1150</v>
      </c>
      <c r="E3833" s="8">
        <v>1330</v>
      </c>
      <c r="F3833" t="s">
        <v>8218</v>
      </c>
      <c r="G3833" t="s">
        <v>8223</v>
      </c>
      <c r="H3833" t="s">
        <v>8245</v>
      </c>
      <c r="I3833">
        <v>1434921600</v>
      </c>
      <c r="J3833">
        <v>1433109907</v>
      </c>
      <c r="K3833" t="b">
        <v>0</v>
      </c>
      <c r="L3833">
        <v>30</v>
      </c>
      <c r="M3833" t="b">
        <v>1</v>
      </c>
      <c r="N3833" t="s">
        <v>8269</v>
      </c>
      <c r="O3833" s="9">
        <f t="shared" si="240"/>
        <v>42155.920219907406</v>
      </c>
      <c r="P3833" t="str">
        <f t="shared" si="241"/>
        <v>theater</v>
      </c>
      <c r="Q3833" t="str">
        <f t="shared" si="242"/>
        <v>plays</v>
      </c>
      <c r="R3833">
        <f t="shared" si="243"/>
        <v>2015</v>
      </c>
    </row>
    <row r="3834" spans="1:18" ht="43.2" x14ac:dyDescent="0.55000000000000004">
      <c r="A3834">
        <v>3546</v>
      </c>
      <c r="B3834" s="3" t="s">
        <v>3545</v>
      </c>
      <c r="C3834" s="3" t="s">
        <v>7656</v>
      </c>
      <c r="D3834" s="6">
        <v>1100</v>
      </c>
      <c r="E3834" s="8">
        <v>1125</v>
      </c>
      <c r="F3834" t="s">
        <v>8218</v>
      </c>
      <c r="G3834" t="s">
        <v>8223</v>
      </c>
      <c r="H3834" t="s">
        <v>8245</v>
      </c>
      <c r="I3834">
        <v>1427860740</v>
      </c>
      <c r="J3834">
        <v>1426002684</v>
      </c>
      <c r="K3834" t="b">
        <v>0</v>
      </c>
      <c r="L3834">
        <v>19</v>
      </c>
      <c r="M3834" t="b">
        <v>1</v>
      </c>
      <c r="N3834" t="s">
        <v>8269</v>
      </c>
      <c r="O3834" s="9">
        <f t="shared" si="240"/>
        <v>42073.660694444443</v>
      </c>
      <c r="P3834" t="str">
        <f t="shared" si="241"/>
        <v>theater</v>
      </c>
      <c r="Q3834" t="str">
        <f t="shared" si="242"/>
        <v>plays</v>
      </c>
      <c r="R3834">
        <f t="shared" si="243"/>
        <v>2015</v>
      </c>
    </row>
    <row r="3835" spans="1:18" ht="43.2" x14ac:dyDescent="0.55000000000000004">
      <c r="A3835">
        <v>3596</v>
      </c>
      <c r="B3835" s="3" t="s">
        <v>3595</v>
      </c>
      <c r="C3835" s="3" t="s">
        <v>7706</v>
      </c>
      <c r="D3835" s="6">
        <v>1100</v>
      </c>
      <c r="E3835" s="8">
        <v>1185</v>
      </c>
      <c r="F3835" t="s">
        <v>8218</v>
      </c>
      <c r="G3835" t="s">
        <v>8228</v>
      </c>
      <c r="H3835" t="s">
        <v>8250</v>
      </c>
      <c r="I3835">
        <v>1409072982</v>
      </c>
      <c r="J3835">
        <v>1407258582</v>
      </c>
      <c r="K3835" t="b">
        <v>0</v>
      </c>
      <c r="L3835">
        <v>15</v>
      </c>
      <c r="M3835" t="b">
        <v>1</v>
      </c>
      <c r="N3835" t="s">
        <v>8269</v>
      </c>
      <c r="O3835" s="9">
        <f t="shared" si="240"/>
        <v>41856.715069444443</v>
      </c>
      <c r="P3835" t="str">
        <f t="shared" si="241"/>
        <v>theater</v>
      </c>
      <c r="Q3835" t="str">
        <f t="shared" si="242"/>
        <v>plays</v>
      </c>
      <c r="R3835">
        <f t="shared" si="243"/>
        <v>2014</v>
      </c>
    </row>
    <row r="3836" spans="1:18" ht="43.2" x14ac:dyDescent="0.55000000000000004">
      <c r="A3836">
        <v>3317</v>
      </c>
      <c r="B3836" s="3" t="s">
        <v>3317</v>
      </c>
      <c r="C3836" s="3" t="s">
        <v>7427</v>
      </c>
      <c r="D3836" s="6">
        <v>1050</v>
      </c>
      <c r="E3836" s="8">
        <v>1115</v>
      </c>
      <c r="F3836" t="s">
        <v>8218</v>
      </c>
      <c r="G3836" t="s">
        <v>8223</v>
      </c>
      <c r="H3836" t="s">
        <v>8245</v>
      </c>
      <c r="I3836">
        <v>1465347424</v>
      </c>
      <c r="J3836">
        <v>1462755424</v>
      </c>
      <c r="K3836" t="b">
        <v>0</v>
      </c>
      <c r="L3836">
        <v>18</v>
      </c>
      <c r="M3836" t="b">
        <v>1</v>
      </c>
      <c r="N3836" t="s">
        <v>8269</v>
      </c>
      <c r="O3836" s="9">
        <f t="shared" si="240"/>
        <v>42499.039629629624</v>
      </c>
      <c r="P3836" t="str">
        <f t="shared" si="241"/>
        <v>theater</v>
      </c>
      <c r="Q3836" t="str">
        <f t="shared" si="242"/>
        <v>plays</v>
      </c>
      <c r="R3836">
        <f t="shared" si="243"/>
        <v>2016</v>
      </c>
    </row>
    <row r="3837" spans="1:18" ht="43.2" x14ac:dyDescent="0.55000000000000004">
      <c r="A3837">
        <v>3703</v>
      </c>
      <c r="B3837" s="3" t="s">
        <v>3700</v>
      </c>
      <c r="C3837" s="3" t="s">
        <v>7813</v>
      </c>
      <c r="D3837" s="6">
        <v>1050</v>
      </c>
      <c r="E3837" s="8">
        <v>1296</v>
      </c>
      <c r="F3837" t="s">
        <v>8218</v>
      </c>
      <c r="G3837" t="s">
        <v>8223</v>
      </c>
      <c r="H3837" t="s">
        <v>8245</v>
      </c>
      <c r="I3837">
        <v>1471071540</v>
      </c>
      <c r="J3837">
        <v>1467720388</v>
      </c>
      <c r="K3837" t="b">
        <v>0</v>
      </c>
      <c r="L3837">
        <v>30</v>
      </c>
      <c r="M3837" t="b">
        <v>1</v>
      </c>
      <c r="N3837" t="s">
        <v>8269</v>
      </c>
      <c r="O3837" s="9">
        <f t="shared" si="240"/>
        <v>42556.504490740743</v>
      </c>
      <c r="P3837" t="str">
        <f t="shared" si="241"/>
        <v>theater</v>
      </c>
      <c r="Q3837" t="str">
        <f t="shared" si="242"/>
        <v>plays</v>
      </c>
      <c r="R3837">
        <f t="shared" si="243"/>
        <v>2016</v>
      </c>
    </row>
    <row r="3838" spans="1:18" ht="28.8" x14ac:dyDescent="0.55000000000000004">
      <c r="A3838">
        <v>2782</v>
      </c>
      <c r="B3838" s="3" t="s">
        <v>2782</v>
      </c>
      <c r="C3838" s="3" t="s">
        <v>6892</v>
      </c>
      <c r="D3838" s="6">
        <v>1000</v>
      </c>
      <c r="E3838" s="8">
        <v>1200</v>
      </c>
      <c r="F3838" t="s">
        <v>8218</v>
      </c>
      <c r="G3838" t="s">
        <v>8223</v>
      </c>
      <c r="H3838" t="s">
        <v>8245</v>
      </c>
      <c r="I3838">
        <v>1424149140</v>
      </c>
      <c r="J3838">
        <v>1421964718</v>
      </c>
      <c r="K3838" t="b">
        <v>0</v>
      </c>
      <c r="L3838">
        <v>18</v>
      </c>
      <c r="M3838" t="b">
        <v>1</v>
      </c>
      <c r="N3838" t="s">
        <v>8269</v>
      </c>
      <c r="O3838" s="9">
        <f t="shared" si="240"/>
        <v>42026.924976851849</v>
      </c>
      <c r="P3838" t="str">
        <f t="shared" si="241"/>
        <v>theater</v>
      </c>
      <c r="Q3838" t="str">
        <f t="shared" si="242"/>
        <v>plays</v>
      </c>
      <c r="R3838">
        <f t="shared" si="243"/>
        <v>2015</v>
      </c>
    </row>
    <row r="3839" spans="1:18" ht="43.2" x14ac:dyDescent="0.55000000000000004">
      <c r="A3839">
        <v>2783</v>
      </c>
      <c r="B3839" s="3" t="s">
        <v>2783</v>
      </c>
      <c r="C3839" s="3" t="s">
        <v>6893</v>
      </c>
      <c r="D3839" s="6">
        <v>1000</v>
      </c>
      <c r="E3839" s="8">
        <v>1145</v>
      </c>
      <c r="F3839" t="s">
        <v>8218</v>
      </c>
      <c r="G3839" t="s">
        <v>8224</v>
      </c>
      <c r="H3839" t="s">
        <v>8246</v>
      </c>
      <c r="I3839">
        <v>1429793446</v>
      </c>
      <c r="J3839">
        <v>1428583846</v>
      </c>
      <c r="K3839" t="b">
        <v>0</v>
      </c>
      <c r="L3839">
        <v>61</v>
      </c>
      <c r="M3839" t="b">
        <v>1</v>
      </c>
      <c r="N3839" t="s">
        <v>8269</v>
      </c>
      <c r="O3839" s="9">
        <f t="shared" si="240"/>
        <v>42103.535254629634</v>
      </c>
      <c r="P3839" t="str">
        <f t="shared" si="241"/>
        <v>theater</v>
      </c>
      <c r="Q3839" t="str">
        <f t="shared" si="242"/>
        <v>plays</v>
      </c>
      <c r="R3839">
        <f t="shared" si="243"/>
        <v>2015</v>
      </c>
    </row>
    <row r="3840" spans="1:18" ht="43.2" x14ac:dyDescent="0.55000000000000004">
      <c r="A3840">
        <v>2787</v>
      </c>
      <c r="B3840" s="3" t="s">
        <v>2787</v>
      </c>
      <c r="C3840" s="3" t="s">
        <v>6897</v>
      </c>
      <c r="D3840" s="6">
        <v>1000</v>
      </c>
      <c r="E3840" s="8">
        <v>1197</v>
      </c>
      <c r="F3840" t="s">
        <v>8218</v>
      </c>
      <c r="G3840" t="s">
        <v>8223</v>
      </c>
      <c r="H3840" t="s">
        <v>8245</v>
      </c>
      <c r="I3840">
        <v>1405658752</v>
      </c>
      <c r="J3840">
        <v>1403066752</v>
      </c>
      <c r="K3840" t="b">
        <v>0</v>
      </c>
      <c r="L3840">
        <v>38</v>
      </c>
      <c r="M3840" t="b">
        <v>1</v>
      </c>
      <c r="N3840" t="s">
        <v>8269</v>
      </c>
      <c r="O3840" s="9">
        <f t="shared" si="240"/>
        <v>41808.198518518519</v>
      </c>
      <c r="P3840" t="str">
        <f t="shared" si="241"/>
        <v>theater</v>
      </c>
      <c r="Q3840" t="str">
        <f t="shared" si="242"/>
        <v>plays</v>
      </c>
      <c r="R3840">
        <f t="shared" si="243"/>
        <v>2014</v>
      </c>
    </row>
    <row r="3841" spans="1:18" ht="43.2" x14ac:dyDescent="0.55000000000000004">
      <c r="A3841">
        <v>2800</v>
      </c>
      <c r="B3841" s="3" t="s">
        <v>2800</v>
      </c>
      <c r="C3841" s="3" t="s">
        <v>6910</v>
      </c>
      <c r="D3841" s="6">
        <v>1000</v>
      </c>
      <c r="E3841" s="8">
        <v>1330</v>
      </c>
      <c r="F3841" t="s">
        <v>8218</v>
      </c>
      <c r="G3841" t="s">
        <v>8224</v>
      </c>
      <c r="H3841" t="s">
        <v>8246</v>
      </c>
      <c r="I3841">
        <v>1420377366</v>
      </c>
      <c r="J3841">
        <v>1415193366</v>
      </c>
      <c r="K3841" t="b">
        <v>0</v>
      </c>
      <c r="L3841">
        <v>31</v>
      </c>
      <c r="M3841" t="b">
        <v>1</v>
      </c>
      <c r="N3841" t="s">
        <v>8269</v>
      </c>
      <c r="O3841" s="9">
        <f t="shared" si="240"/>
        <v>41948.552847222221</v>
      </c>
      <c r="P3841" t="str">
        <f t="shared" si="241"/>
        <v>theater</v>
      </c>
      <c r="Q3841" t="str">
        <f t="shared" si="242"/>
        <v>plays</v>
      </c>
      <c r="R3841">
        <f t="shared" si="243"/>
        <v>2014</v>
      </c>
    </row>
    <row r="3842" spans="1:18" ht="43.2" x14ac:dyDescent="0.55000000000000004">
      <c r="A3842">
        <v>2804</v>
      </c>
      <c r="B3842" s="3" t="s">
        <v>2804</v>
      </c>
      <c r="C3842" s="3" t="s">
        <v>6914</v>
      </c>
      <c r="D3842" s="6">
        <v>1000</v>
      </c>
      <c r="E3842" s="8">
        <v>1150</v>
      </c>
      <c r="F3842" t="s">
        <v>8218</v>
      </c>
      <c r="G3842" t="s">
        <v>8224</v>
      </c>
      <c r="H3842" t="s">
        <v>8246</v>
      </c>
      <c r="I3842">
        <v>1411987990</v>
      </c>
      <c r="J3842">
        <v>1409395990</v>
      </c>
      <c r="K3842" t="b">
        <v>0</v>
      </c>
      <c r="L3842">
        <v>23</v>
      </c>
      <c r="M3842" t="b">
        <v>1</v>
      </c>
      <c r="N3842" t="s">
        <v>8269</v>
      </c>
      <c r="O3842" s="9">
        <f t="shared" si="240"/>
        <v>41881.453587962962</v>
      </c>
      <c r="P3842" t="str">
        <f t="shared" si="241"/>
        <v>theater</v>
      </c>
      <c r="Q3842" t="str">
        <f t="shared" si="242"/>
        <v>plays</v>
      </c>
      <c r="R3842">
        <f t="shared" si="243"/>
        <v>2014</v>
      </c>
    </row>
    <row r="3843" spans="1:18" ht="43.2" x14ac:dyDescent="0.55000000000000004">
      <c r="A3843">
        <v>2821</v>
      </c>
      <c r="B3843" s="3" t="s">
        <v>2821</v>
      </c>
      <c r="C3843" s="3" t="s">
        <v>6931</v>
      </c>
      <c r="D3843" s="6">
        <v>1000</v>
      </c>
      <c r="E3843" s="8">
        <v>1000</v>
      </c>
      <c r="F3843" t="s">
        <v>8218</v>
      </c>
      <c r="G3843" t="s">
        <v>8224</v>
      </c>
      <c r="H3843" t="s">
        <v>8246</v>
      </c>
      <c r="I3843">
        <v>1411510135</v>
      </c>
      <c r="J3843">
        <v>1408918135</v>
      </c>
      <c r="K3843" t="b">
        <v>0</v>
      </c>
      <c r="L3843">
        <v>35</v>
      </c>
      <c r="M3843" t="b">
        <v>1</v>
      </c>
      <c r="N3843" t="s">
        <v>8269</v>
      </c>
      <c r="O3843" s="9">
        <f t="shared" si="240"/>
        <v>41875.922858796301</v>
      </c>
      <c r="P3843" t="str">
        <f t="shared" si="241"/>
        <v>theater</v>
      </c>
      <c r="Q3843" t="str">
        <f t="shared" si="242"/>
        <v>plays</v>
      </c>
      <c r="R3843">
        <f t="shared" si="243"/>
        <v>2014</v>
      </c>
    </row>
    <row r="3844" spans="1:18" ht="43.2" x14ac:dyDescent="0.55000000000000004">
      <c r="A3844">
        <v>2835</v>
      </c>
      <c r="B3844" s="3" t="s">
        <v>2835</v>
      </c>
      <c r="C3844" s="3" t="s">
        <v>6945</v>
      </c>
      <c r="D3844" s="6">
        <v>1000</v>
      </c>
      <c r="E3844" s="8">
        <v>1870.99</v>
      </c>
      <c r="F3844" t="s">
        <v>8218</v>
      </c>
      <c r="G3844" t="s">
        <v>8224</v>
      </c>
      <c r="H3844" t="s">
        <v>8246</v>
      </c>
      <c r="I3844">
        <v>1449273600</v>
      </c>
      <c r="J3844">
        <v>1446742417</v>
      </c>
      <c r="K3844" t="b">
        <v>0</v>
      </c>
      <c r="L3844">
        <v>93</v>
      </c>
      <c r="M3844" t="b">
        <v>1</v>
      </c>
      <c r="N3844" t="s">
        <v>8269</v>
      </c>
      <c r="O3844" s="9">
        <f t="shared" si="240"/>
        <v>42313.703900462962</v>
      </c>
      <c r="P3844" t="str">
        <f t="shared" si="241"/>
        <v>theater</v>
      </c>
      <c r="Q3844" t="str">
        <f t="shared" si="242"/>
        <v>plays</v>
      </c>
      <c r="R3844">
        <f t="shared" si="243"/>
        <v>2015</v>
      </c>
    </row>
    <row r="3845" spans="1:18" ht="43.2" x14ac:dyDescent="0.55000000000000004">
      <c r="A3845">
        <v>2841</v>
      </c>
      <c r="B3845" s="3" t="s">
        <v>2841</v>
      </c>
      <c r="C3845" s="3" t="s">
        <v>6951</v>
      </c>
      <c r="D3845" s="6">
        <v>1000</v>
      </c>
      <c r="E3845" s="8">
        <v>10</v>
      </c>
      <c r="F3845" t="s">
        <v>8220</v>
      </c>
      <c r="G3845" t="s">
        <v>8224</v>
      </c>
      <c r="H3845" t="s">
        <v>8246</v>
      </c>
      <c r="I3845">
        <v>1450032297</v>
      </c>
      <c r="J3845">
        <v>1444844697</v>
      </c>
      <c r="K3845" t="b">
        <v>0</v>
      </c>
      <c r="L3845">
        <v>1</v>
      </c>
      <c r="M3845" t="b">
        <v>0</v>
      </c>
      <c r="N3845" t="s">
        <v>8269</v>
      </c>
      <c r="O3845" s="9">
        <f t="shared" si="240"/>
        <v>42291.739548611105</v>
      </c>
      <c r="P3845" t="str">
        <f t="shared" si="241"/>
        <v>theater</v>
      </c>
      <c r="Q3845" t="str">
        <f t="shared" si="242"/>
        <v>plays</v>
      </c>
      <c r="R3845">
        <f t="shared" si="243"/>
        <v>2015</v>
      </c>
    </row>
    <row r="3846" spans="1:18" ht="43.2" x14ac:dyDescent="0.55000000000000004">
      <c r="A3846">
        <v>2854</v>
      </c>
      <c r="B3846" s="3" t="s">
        <v>2854</v>
      </c>
      <c r="C3846" s="3" t="s">
        <v>6964</v>
      </c>
      <c r="D3846" s="6">
        <v>1000</v>
      </c>
      <c r="E3846" s="8">
        <v>417</v>
      </c>
      <c r="F3846" t="s">
        <v>8220</v>
      </c>
      <c r="G3846" t="s">
        <v>8224</v>
      </c>
      <c r="H3846" t="s">
        <v>8246</v>
      </c>
      <c r="I3846">
        <v>1431018719</v>
      </c>
      <c r="J3846">
        <v>1429290719</v>
      </c>
      <c r="K3846" t="b">
        <v>0</v>
      </c>
      <c r="L3846">
        <v>14</v>
      </c>
      <c r="M3846" t="b">
        <v>0</v>
      </c>
      <c r="N3846" t="s">
        <v>8269</v>
      </c>
      <c r="O3846" s="9">
        <f t="shared" si="240"/>
        <v>42111.71665509259</v>
      </c>
      <c r="P3846" t="str">
        <f t="shared" si="241"/>
        <v>theater</v>
      </c>
      <c r="Q3846" t="str">
        <f t="shared" si="242"/>
        <v>plays</v>
      </c>
      <c r="R3846">
        <f t="shared" si="243"/>
        <v>2015</v>
      </c>
    </row>
    <row r="3847" spans="1:18" ht="43.2" x14ac:dyDescent="0.55000000000000004">
      <c r="A3847">
        <v>2858</v>
      </c>
      <c r="B3847" s="3" t="s">
        <v>2858</v>
      </c>
      <c r="C3847" s="3" t="s">
        <v>6968</v>
      </c>
      <c r="D3847" s="6">
        <v>1000</v>
      </c>
      <c r="E3847" s="8">
        <v>0</v>
      </c>
      <c r="F3847" t="s">
        <v>8220</v>
      </c>
      <c r="G3847" t="s">
        <v>8232</v>
      </c>
      <c r="H3847" t="s">
        <v>8248</v>
      </c>
      <c r="I3847">
        <v>1417778880</v>
      </c>
      <c r="J3847">
        <v>1415711095</v>
      </c>
      <c r="K3847" t="b">
        <v>0</v>
      </c>
      <c r="L3847">
        <v>0</v>
      </c>
      <c r="M3847" t="b">
        <v>0</v>
      </c>
      <c r="N3847" t="s">
        <v>8269</v>
      </c>
      <c r="O3847" s="9">
        <f t="shared" si="240"/>
        <v>41954.545081018514</v>
      </c>
      <c r="P3847" t="str">
        <f t="shared" si="241"/>
        <v>theater</v>
      </c>
      <c r="Q3847" t="str">
        <f t="shared" si="242"/>
        <v>plays</v>
      </c>
      <c r="R3847">
        <f t="shared" si="243"/>
        <v>2014</v>
      </c>
    </row>
    <row r="3848" spans="1:18" ht="43.2" x14ac:dyDescent="0.55000000000000004">
      <c r="A3848">
        <v>2915</v>
      </c>
      <c r="B3848" s="3" t="s">
        <v>2915</v>
      </c>
      <c r="C3848" s="3" t="s">
        <v>7025</v>
      </c>
      <c r="D3848" s="6">
        <v>1000</v>
      </c>
      <c r="E3848" s="8">
        <v>611</v>
      </c>
      <c r="F3848" t="s">
        <v>8220</v>
      </c>
      <c r="G3848" t="s">
        <v>8224</v>
      </c>
      <c r="H3848" t="s">
        <v>8246</v>
      </c>
      <c r="I3848">
        <v>1458117190</v>
      </c>
      <c r="J3848">
        <v>1455528790</v>
      </c>
      <c r="K3848" t="b">
        <v>0</v>
      </c>
      <c r="L3848">
        <v>3</v>
      </c>
      <c r="M3848" t="b">
        <v>0</v>
      </c>
      <c r="N3848" t="s">
        <v>8269</v>
      </c>
      <c r="O3848" s="9">
        <f t="shared" si="240"/>
        <v>42415.398032407407</v>
      </c>
      <c r="P3848" t="str">
        <f t="shared" si="241"/>
        <v>theater</v>
      </c>
      <c r="Q3848" t="str">
        <f t="shared" si="242"/>
        <v>plays</v>
      </c>
      <c r="R3848">
        <f t="shared" si="243"/>
        <v>2016</v>
      </c>
    </row>
    <row r="3849" spans="1:18" ht="43.2" x14ac:dyDescent="0.55000000000000004">
      <c r="A3849">
        <v>2962</v>
      </c>
      <c r="B3849" s="3" t="s">
        <v>2962</v>
      </c>
      <c r="C3849" s="3" t="s">
        <v>7072</v>
      </c>
      <c r="D3849" s="6">
        <v>1000</v>
      </c>
      <c r="E3849" s="8">
        <v>1218</v>
      </c>
      <c r="F3849" t="s">
        <v>8218</v>
      </c>
      <c r="G3849" t="s">
        <v>8223</v>
      </c>
      <c r="H3849" t="s">
        <v>8245</v>
      </c>
      <c r="I3849">
        <v>1425193140</v>
      </c>
      <c r="J3849">
        <v>1422769906</v>
      </c>
      <c r="K3849" t="b">
        <v>0</v>
      </c>
      <c r="L3849">
        <v>20</v>
      </c>
      <c r="M3849" t="b">
        <v>1</v>
      </c>
      <c r="N3849" t="s">
        <v>8269</v>
      </c>
      <c r="O3849" s="9">
        <f t="shared" si="240"/>
        <v>42036.24428240741</v>
      </c>
      <c r="P3849" t="str">
        <f t="shared" si="241"/>
        <v>theater</v>
      </c>
      <c r="Q3849" t="str">
        <f t="shared" si="242"/>
        <v>plays</v>
      </c>
      <c r="R3849">
        <f t="shared" si="243"/>
        <v>2015</v>
      </c>
    </row>
    <row r="3850" spans="1:18" ht="43.2" x14ac:dyDescent="0.55000000000000004">
      <c r="A3850">
        <v>2969</v>
      </c>
      <c r="B3850" s="3" t="s">
        <v>2969</v>
      </c>
      <c r="C3850" s="3" t="s">
        <v>7079</v>
      </c>
      <c r="D3850" s="6">
        <v>1000</v>
      </c>
      <c r="E3850" s="8">
        <v>1625</v>
      </c>
      <c r="F3850" t="s">
        <v>8218</v>
      </c>
      <c r="G3850" t="s">
        <v>8228</v>
      </c>
      <c r="H3850" t="s">
        <v>8250</v>
      </c>
      <c r="I3850">
        <v>1430693460</v>
      </c>
      <c r="J3850">
        <v>1428087153</v>
      </c>
      <c r="K3850" t="b">
        <v>0</v>
      </c>
      <c r="L3850">
        <v>17</v>
      </c>
      <c r="M3850" t="b">
        <v>1</v>
      </c>
      <c r="N3850" t="s">
        <v>8269</v>
      </c>
      <c r="O3850" s="9">
        <f t="shared" ref="O3850:O3913" si="244">(((J3850/60)/60)/24)+DATE(1970,1,1)</f>
        <v>42097.786493055552</v>
      </c>
      <c r="P3850" t="str">
        <f t="shared" ref="P3850:P3913" si="245">LEFT(N3850,SEARCH("/",N3850)-1)</f>
        <v>theater</v>
      </c>
      <c r="Q3850" t="str">
        <f t="shared" ref="Q3850:Q3913" si="246">RIGHT(N3850,LEN(N3850)-SEARCH("/",N3850))</f>
        <v>plays</v>
      </c>
      <c r="R3850">
        <f t="shared" ref="R3850:R3913" si="247">YEAR(O3850)</f>
        <v>2015</v>
      </c>
    </row>
    <row r="3851" spans="1:18" ht="43.2" x14ac:dyDescent="0.55000000000000004">
      <c r="A3851">
        <v>3134</v>
      </c>
      <c r="B3851" s="3" t="s">
        <v>3134</v>
      </c>
      <c r="C3851" s="3" t="s">
        <v>7244</v>
      </c>
      <c r="D3851" s="6">
        <v>1000</v>
      </c>
      <c r="E3851" s="8">
        <v>225</v>
      </c>
      <c r="F3851" t="s">
        <v>8221</v>
      </c>
      <c r="G3851" t="s">
        <v>8224</v>
      </c>
      <c r="H3851" t="s">
        <v>8246</v>
      </c>
      <c r="I3851">
        <v>1490631419</v>
      </c>
      <c r="J3851">
        <v>1488820619</v>
      </c>
      <c r="K3851" t="b">
        <v>0</v>
      </c>
      <c r="L3851">
        <v>12</v>
      </c>
      <c r="M3851" t="b">
        <v>0</v>
      </c>
      <c r="N3851" t="s">
        <v>8269</v>
      </c>
      <c r="O3851" s="9">
        <f t="shared" si="244"/>
        <v>42800.720127314817</v>
      </c>
      <c r="P3851" t="str">
        <f t="shared" si="245"/>
        <v>theater</v>
      </c>
      <c r="Q3851" t="str">
        <f t="shared" si="246"/>
        <v>plays</v>
      </c>
      <c r="R3851">
        <f t="shared" si="247"/>
        <v>2017</v>
      </c>
    </row>
    <row r="3852" spans="1:18" ht="43.2" x14ac:dyDescent="0.55000000000000004">
      <c r="A3852">
        <v>3185</v>
      </c>
      <c r="B3852" s="3" t="s">
        <v>3185</v>
      </c>
      <c r="C3852" s="3" t="s">
        <v>7295</v>
      </c>
      <c r="D3852" s="6">
        <v>1000</v>
      </c>
      <c r="E3852" s="8">
        <v>1000</v>
      </c>
      <c r="F3852" t="s">
        <v>8218</v>
      </c>
      <c r="G3852" t="s">
        <v>8224</v>
      </c>
      <c r="H3852" t="s">
        <v>8246</v>
      </c>
      <c r="I3852">
        <v>1405553241</v>
      </c>
      <c r="J3852">
        <v>1404948441</v>
      </c>
      <c r="K3852" t="b">
        <v>1</v>
      </c>
      <c r="L3852">
        <v>24</v>
      </c>
      <c r="M3852" t="b">
        <v>1</v>
      </c>
      <c r="N3852" t="s">
        <v>8269</v>
      </c>
      <c r="O3852" s="9">
        <f t="shared" si="244"/>
        <v>41829.977326388893</v>
      </c>
      <c r="P3852" t="str">
        <f t="shared" si="245"/>
        <v>theater</v>
      </c>
      <c r="Q3852" t="str">
        <f t="shared" si="246"/>
        <v>plays</v>
      </c>
      <c r="R3852">
        <f t="shared" si="247"/>
        <v>2014</v>
      </c>
    </row>
    <row r="3853" spans="1:18" ht="43.2" x14ac:dyDescent="0.55000000000000004">
      <c r="A3853">
        <v>3231</v>
      </c>
      <c r="B3853" s="3" t="s">
        <v>3231</v>
      </c>
      <c r="C3853" s="3" t="s">
        <v>7341</v>
      </c>
      <c r="D3853" s="6">
        <v>1000</v>
      </c>
      <c r="E3853" s="8">
        <v>1610</v>
      </c>
      <c r="F3853" t="s">
        <v>8218</v>
      </c>
      <c r="G3853" t="s">
        <v>8223</v>
      </c>
      <c r="H3853" t="s">
        <v>8245</v>
      </c>
      <c r="I3853">
        <v>1460846347</v>
      </c>
      <c r="J3853">
        <v>1458254347</v>
      </c>
      <c r="K3853" t="b">
        <v>0</v>
      </c>
      <c r="L3853">
        <v>28</v>
      </c>
      <c r="M3853" t="b">
        <v>1</v>
      </c>
      <c r="N3853" t="s">
        <v>8269</v>
      </c>
      <c r="O3853" s="9">
        <f t="shared" si="244"/>
        <v>42446.943831018521</v>
      </c>
      <c r="P3853" t="str">
        <f t="shared" si="245"/>
        <v>theater</v>
      </c>
      <c r="Q3853" t="str">
        <f t="shared" si="246"/>
        <v>plays</v>
      </c>
      <c r="R3853">
        <f t="shared" si="247"/>
        <v>2016</v>
      </c>
    </row>
    <row r="3854" spans="1:18" ht="43.2" x14ac:dyDescent="0.55000000000000004">
      <c r="A3854">
        <v>3232</v>
      </c>
      <c r="B3854" s="3" t="s">
        <v>3232</v>
      </c>
      <c r="C3854" s="3" t="s">
        <v>7342</v>
      </c>
      <c r="D3854" s="6">
        <v>1000</v>
      </c>
      <c r="E3854" s="8">
        <v>1312</v>
      </c>
      <c r="F3854" t="s">
        <v>8218</v>
      </c>
      <c r="G3854" t="s">
        <v>8223</v>
      </c>
      <c r="H3854" t="s">
        <v>8245</v>
      </c>
      <c r="I3854">
        <v>1462334340</v>
      </c>
      <c r="J3854">
        <v>1459711917</v>
      </c>
      <c r="K3854" t="b">
        <v>1</v>
      </c>
      <c r="L3854">
        <v>26</v>
      </c>
      <c r="M3854" t="b">
        <v>1</v>
      </c>
      <c r="N3854" t="s">
        <v>8269</v>
      </c>
      <c r="O3854" s="9">
        <f t="shared" si="244"/>
        <v>42463.81385416667</v>
      </c>
      <c r="P3854" t="str">
        <f t="shared" si="245"/>
        <v>theater</v>
      </c>
      <c r="Q3854" t="str">
        <f t="shared" si="246"/>
        <v>plays</v>
      </c>
      <c r="R3854">
        <f t="shared" si="247"/>
        <v>2016</v>
      </c>
    </row>
    <row r="3855" spans="1:18" ht="43.2" x14ac:dyDescent="0.55000000000000004">
      <c r="A3855">
        <v>3307</v>
      </c>
      <c r="B3855" s="3" t="s">
        <v>3307</v>
      </c>
      <c r="C3855" s="3" t="s">
        <v>7417</v>
      </c>
      <c r="D3855" s="6">
        <v>1000</v>
      </c>
      <c r="E3855" s="8">
        <v>1066.8</v>
      </c>
      <c r="F3855" t="s">
        <v>8218</v>
      </c>
      <c r="G3855" t="s">
        <v>8223</v>
      </c>
      <c r="H3855" t="s">
        <v>8245</v>
      </c>
      <c r="I3855">
        <v>1463275339</v>
      </c>
      <c r="J3855">
        <v>1460683339</v>
      </c>
      <c r="K3855" t="b">
        <v>0</v>
      </c>
      <c r="L3855">
        <v>20</v>
      </c>
      <c r="M3855" t="b">
        <v>1</v>
      </c>
      <c r="N3855" t="s">
        <v>8269</v>
      </c>
      <c r="O3855" s="9">
        <f t="shared" si="244"/>
        <v>42475.057164351849</v>
      </c>
      <c r="P3855" t="str">
        <f t="shared" si="245"/>
        <v>theater</v>
      </c>
      <c r="Q3855" t="str">
        <f t="shared" si="246"/>
        <v>plays</v>
      </c>
      <c r="R3855">
        <f t="shared" si="247"/>
        <v>2016</v>
      </c>
    </row>
    <row r="3856" spans="1:18" ht="43.2" x14ac:dyDescent="0.55000000000000004">
      <c r="A3856">
        <v>3323</v>
      </c>
      <c r="B3856" s="3" t="s">
        <v>3323</v>
      </c>
      <c r="C3856" s="3" t="s">
        <v>7433</v>
      </c>
      <c r="D3856" s="6">
        <v>1000</v>
      </c>
      <c r="E3856" s="8">
        <v>1259</v>
      </c>
      <c r="F3856" t="s">
        <v>8218</v>
      </c>
      <c r="G3856" t="s">
        <v>8224</v>
      </c>
      <c r="H3856" t="s">
        <v>8246</v>
      </c>
      <c r="I3856">
        <v>1474793208</v>
      </c>
      <c r="J3856">
        <v>1472201208</v>
      </c>
      <c r="K3856" t="b">
        <v>0</v>
      </c>
      <c r="L3856">
        <v>49</v>
      </c>
      <c r="M3856" t="b">
        <v>1</v>
      </c>
      <c r="N3856" t="s">
        <v>8269</v>
      </c>
      <c r="O3856" s="9">
        <f t="shared" si="244"/>
        <v>42608.36583333333</v>
      </c>
      <c r="P3856" t="str">
        <f t="shared" si="245"/>
        <v>theater</v>
      </c>
      <c r="Q3856" t="str">
        <f t="shared" si="246"/>
        <v>plays</v>
      </c>
      <c r="R3856">
        <f t="shared" si="247"/>
        <v>2016</v>
      </c>
    </row>
    <row r="3857" spans="1:18" ht="43.2" x14ac:dyDescent="0.55000000000000004">
      <c r="A3857">
        <v>3329</v>
      </c>
      <c r="B3857" s="3" t="s">
        <v>3329</v>
      </c>
      <c r="C3857" s="3" t="s">
        <v>7439</v>
      </c>
      <c r="D3857" s="6">
        <v>1000</v>
      </c>
      <c r="E3857" s="8">
        <v>1168</v>
      </c>
      <c r="F3857" t="s">
        <v>8218</v>
      </c>
      <c r="G3857" t="s">
        <v>8224</v>
      </c>
      <c r="H3857" t="s">
        <v>8246</v>
      </c>
      <c r="I3857">
        <v>1406502000</v>
      </c>
      <c r="J3857">
        <v>1405583108</v>
      </c>
      <c r="K3857" t="b">
        <v>0</v>
      </c>
      <c r="L3857">
        <v>26</v>
      </c>
      <c r="M3857" t="b">
        <v>1</v>
      </c>
      <c r="N3857" t="s">
        <v>8269</v>
      </c>
      <c r="O3857" s="9">
        <f t="shared" si="244"/>
        <v>41837.323009259257</v>
      </c>
      <c r="P3857" t="str">
        <f t="shared" si="245"/>
        <v>theater</v>
      </c>
      <c r="Q3857" t="str">
        <f t="shared" si="246"/>
        <v>plays</v>
      </c>
      <c r="R3857">
        <f t="shared" si="247"/>
        <v>2014</v>
      </c>
    </row>
    <row r="3858" spans="1:18" ht="43.2" x14ac:dyDescent="0.55000000000000004">
      <c r="A3858">
        <v>3349</v>
      </c>
      <c r="B3858" s="3" t="s">
        <v>3348</v>
      </c>
      <c r="C3858" s="3" t="s">
        <v>7459</v>
      </c>
      <c r="D3858" s="6">
        <v>1000</v>
      </c>
      <c r="E3858" s="8">
        <v>1534</v>
      </c>
      <c r="F3858" t="s">
        <v>8218</v>
      </c>
      <c r="G3858" t="s">
        <v>8223</v>
      </c>
      <c r="H3858" t="s">
        <v>8245</v>
      </c>
      <c r="I3858">
        <v>1465837200</v>
      </c>
      <c r="J3858">
        <v>1463971172</v>
      </c>
      <c r="K3858" t="b">
        <v>0</v>
      </c>
      <c r="L3858">
        <v>14</v>
      </c>
      <c r="M3858" t="b">
        <v>1</v>
      </c>
      <c r="N3858" t="s">
        <v>8269</v>
      </c>
      <c r="O3858" s="9">
        <f t="shared" si="244"/>
        <v>42513.110787037032</v>
      </c>
      <c r="P3858" t="str">
        <f t="shared" si="245"/>
        <v>theater</v>
      </c>
      <c r="Q3858" t="str">
        <f t="shared" si="246"/>
        <v>plays</v>
      </c>
      <c r="R3858">
        <f t="shared" si="247"/>
        <v>2016</v>
      </c>
    </row>
    <row r="3859" spans="1:18" ht="43.2" x14ac:dyDescent="0.55000000000000004">
      <c r="A3859">
        <v>3368</v>
      </c>
      <c r="B3859" s="3" t="s">
        <v>3367</v>
      </c>
      <c r="C3859" s="3" t="s">
        <v>7478</v>
      </c>
      <c r="D3859" s="6">
        <v>1000</v>
      </c>
      <c r="E3859" s="8">
        <v>1046</v>
      </c>
      <c r="F3859" t="s">
        <v>8218</v>
      </c>
      <c r="G3859" t="s">
        <v>8223</v>
      </c>
      <c r="H3859" t="s">
        <v>8245</v>
      </c>
      <c r="I3859">
        <v>1420088400</v>
      </c>
      <c r="J3859">
        <v>1416977259</v>
      </c>
      <c r="K3859" t="b">
        <v>0</v>
      </c>
      <c r="L3859">
        <v>23</v>
      </c>
      <c r="M3859" t="b">
        <v>1</v>
      </c>
      <c r="N3859" t="s">
        <v>8269</v>
      </c>
      <c r="O3859" s="9">
        <f t="shared" si="244"/>
        <v>41969.199756944443</v>
      </c>
      <c r="P3859" t="str">
        <f t="shared" si="245"/>
        <v>theater</v>
      </c>
      <c r="Q3859" t="str">
        <f t="shared" si="246"/>
        <v>plays</v>
      </c>
      <c r="R3859">
        <f t="shared" si="247"/>
        <v>2014</v>
      </c>
    </row>
    <row r="3860" spans="1:18" ht="43.2" x14ac:dyDescent="0.55000000000000004">
      <c r="A3860">
        <v>3372</v>
      </c>
      <c r="B3860" s="3" t="s">
        <v>3371</v>
      </c>
      <c r="C3860" s="3" t="s">
        <v>7482</v>
      </c>
      <c r="D3860" s="6">
        <v>1000</v>
      </c>
      <c r="E3860" s="8">
        <v>1035</v>
      </c>
      <c r="F3860" t="s">
        <v>8218</v>
      </c>
      <c r="G3860" t="s">
        <v>8223</v>
      </c>
      <c r="H3860" t="s">
        <v>8245</v>
      </c>
      <c r="I3860">
        <v>1408942740</v>
      </c>
      <c r="J3860">
        <v>1407157756</v>
      </c>
      <c r="K3860" t="b">
        <v>0</v>
      </c>
      <c r="L3860">
        <v>27</v>
      </c>
      <c r="M3860" t="b">
        <v>1</v>
      </c>
      <c r="N3860" t="s">
        <v>8269</v>
      </c>
      <c r="O3860" s="9">
        <f t="shared" si="244"/>
        <v>41855.548101851848</v>
      </c>
      <c r="P3860" t="str">
        <f t="shared" si="245"/>
        <v>theater</v>
      </c>
      <c r="Q3860" t="str">
        <f t="shared" si="246"/>
        <v>plays</v>
      </c>
      <c r="R3860">
        <f t="shared" si="247"/>
        <v>2014</v>
      </c>
    </row>
    <row r="3861" spans="1:18" ht="43.2" x14ac:dyDescent="0.55000000000000004">
      <c r="A3861">
        <v>3435</v>
      </c>
      <c r="B3861" s="3" t="s">
        <v>3434</v>
      </c>
      <c r="C3861" s="3" t="s">
        <v>7545</v>
      </c>
      <c r="D3861" s="6">
        <v>1000</v>
      </c>
      <c r="E3861" s="8">
        <v>1120</v>
      </c>
      <c r="F3861" t="s">
        <v>8218</v>
      </c>
      <c r="G3861" t="s">
        <v>8223</v>
      </c>
      <c r="H3861" t="s">
        <v>8245</v>
      </c>
      <c r="I3861">
        <v>1470538800</v>
      </c>
      <c r="J3861">
        <v>1469112493</v>
      </c>
      <c r="K3861" t="b">
        <v>0</v>
      </c>
      <c r="L3861">
        <v>19</v>
      </c>
      <c r="M3861" t="b">
        <v>1</v>
      </c>
      <c r="N3861" t="s">
        <v>8269</v>
      </c>
      <c r="O3861" s="9">
        <f t="shared" si="244"/>
        <v>42572.61681712963</v>
      </c>
      <c r="P3861" t="str">
        <f t="shared" si="245"/>
        <v>theater</v>
      </c>
      <c r="Q3861" t="str">
        <f t="shared" si="246"/>
        <v>plays</v>
      </c>
      <c r="R3861">
        <f t="shared" si="247"/>
        <v>2016</v>
      </c>
    </row>
    <row r="3862" spans="1:18" ht="43.2" x14ac:dyDescent="0.55000000000000004">
      <c r="A3862">
        <v>3443</v>
      </c>
      <c r="B3862" s="3" t="s">
        <v>3442</v>
      </c>
      <c r="C3862" s="3" t="s">
        <v>7553</v>
      </c>
      <c r="D3862" s="6">
        <v>1000</v>
      </c>
      <c r="E3862" s="8">
        <v>1855</v>
      </c>
      <c r="F3862" t="s">
        <v>8218</v>
      </c>
      <c r="G3862" t="s">
        <v>8223</v>
      </c>
      <c r="H3862" t="s">
        <v>8245</v>
      </c>
      <c r="I3862">
        <v>1410266146</v>
      </c>
      <c r="J3862">
        <v>1407674146</v>
      </c>
      <c r="K3862" t="b">
        <v>0</v>
      </c>
      <c r="L3862">
        <v>45</v>
      </c>
      <c r="M3862" t="b">
        <v>1</v>
      </c>
      <c r="N3862" t="s">
        <v>8269</v>
      </c>
      <c r="O3862" s="9">
        <f t="shared" si="244"/>
        <v>41861.524837962963</v>
      </c>
      <c r="P3862" t="str">
        <f t="shared" si="245"/>
        <v>theater</v>
      </c>
      <c r="Q3862" t="str">
        <f t="shared" si="246"/>
        <v>plays</v>
      </c>
      <c r="R3862">
        <f t="shared" si="247"/>
        <v>2014</v>
      </c>
    </row>
    <row r="3863" spans="1:18" ht="43.2" x14ac:dyDescent="0.55000000000000004">
      <c r="A3863">
        <v>3446</v>
      </c>
      <c r="B3863" s="3" t="s">
        <v>3445</v>
      </c>
      <c r="C3863" s="3" t="s">
        <v>7556</v>
      </c>
      <c r="D3863" s="6">
        <v>1000</v>
      </c>
      <c r="E3863" s="8">
        <v>1082</v>
      </c>
      <c r="F3863" t="s">
        <v>8218</v>
      </c>
      <c r="G3863" t="s">
        <v>8224</v>
      </c>
      <c r="H3863" t="s">
        <v>8246</v>
      </c>
      <c r="I3863">
        <v>1423138800</v>
      </c>
      <c r="J3863">
        <v>1421092725</v>
      </c>
      <c r="K3863" t="b">
        <v>0</v>
      </c>
      <c r="L3863">
        <v>25</v>
      </c>
      <c r="M3863" t="b">
        <v>1</v>
      </c>
      <c r="N3863" t="s">
        <v>8269</v>
      </c>
      <c r="O3863" s="9">
        <f t="shared" si="244"/>
        <v>42016.832465277781</v>
      </c>
      <c r="P3863" t="str">
        <f t="shared" si="245"/>
        <v>theater</v>
      </c>
      <c r="Q3863" t="str">
        <f t="shared" si="246"/>
        <v>plays</v>
      </c>
      <c r="R3863">
        <f t="shared" si="247"/>
        <v>2015</v>
      </c>
    </row>
    <row r="3864" spans="1:18" ht="28.8" x14ac:dyDescent="0.55000000000000004">
      <c r="A3864">
        <v>3447</v>
      </c>
      <c r="B3864" s="3" t="s">
        <v>3446</v>
      </c>
      <c r="C3864" s="3" t="s">
        <v>7557</v>
      </c>
      <c r="D3864" s="6">
        <v>1000</v>
      </c>
      <c r="E3864" s="8">
        <v>1078</v>
      </c>
      <c r="F3864" t="s">
        <v>8218</v>
      </c>
      <c r="G3864" t="s">
        <v>8223</v>
      </c>
      <c r="H3864" t="s">
        <v>8245</v>
      </c>
      <c r="I3864">
        <v>1458332412</v>
      </c>
      <c r="J3864">
        <v>1454448012</v>
      </c>
      <c r="K3864" t="b">
        <v>0</v>
      </c>
      <c r="L3864">
        <v>14</v>
      </c>
      <c r="M3864" t="b">
        <v>1</v>
      </c>
      <c r="N3864" t="s">
        <v>8269</v>
      </c>
      <c r="O3864" s="9">
        <f t="shared" si="244"/>
        <v>42402.889027777783</v>
      </c>
      <c r="P3864" t="str">
        <f t="shared" si="245"/>
        <v>theater</v>
      </c>
      <c r="Q3864" t="str">
        <f t="shared" si="246"/>
        <v>plays</v>
      </c>
      <c r="R3864">
        <f t="shared" si="247"/>
        <v>2016</v>
      </c>
    </row>
    <row r="3865" spans="1:18" ht="43.2" x14ac:dyDescent="0.55000000000000004">
      <c r="A3865">
        <v>3452</v>
      </c>
      <c r="B3865" s="3" t="s">
        <v>3451</v>
      </c>
      <c r="C3865" s="3" t="s">
        <v>7562</v>
      </c>
      <c r="D3865" s="6">
        <v>1000</v>
      </c>
      <c r="E3865" s="8">
        <v>1532</v>
      </c>
      <c r="F3865" t="s">
        <v>8218</v>
      </c>
      <c r="G3865" t="s">
        <v>8223</v>
      </c>
      <c r="H3865" t="s">
        <v>8245</v>
      </c>
      <c r="I3865">
        <v>1406087940</v>
      </c>
      <c r="J3865">
        <v>1404141626</v>
      </c>
      <c r="K3865" t="b">
        <v>0</v>
      </c>
      <c r="L3865">
        <v>37</v>
      </c>
      <c r="M3865" t="b">
        <v>1</v>
      </c>
      <c r="N3865" t="s">
        <v>8269</v>
      </c>
      <c r="O3865" s="9">
        <f t="shared" si="244"/>
        <v>41820.639189814814</v>
      </c>
      <c r="P3865" t="str">
        <f t="shared" si="245"/>
        <v>theater</v>
      </c>
      <c r="Q3865" t="str">
        <f t="shared" si="246"/>
        <v>plays</v>
      </c>
      <c r="R3865">
        <f t="shared" si="247"/>
        <v>2014</v>
      </c>
    </row>
    <row r="3866" spans="1:18" ht="43.2" x14ac:dyDescent="0.55000000000000004">
      <c r="A3866">
        <v>3490</v>
      </c>
      <c r="B3866" s="3" t="s">
        <v>3489</v>
      </c>
      <c r="C3866" s="3" t="s">
        <v>7600</v>
      </c>
      <c r="D3866" s="6">
        <v>1000</v>
      </c>
      <c r="E3866" s="8">
        <v>1275</v>
      </c>
      <c r="F3866" t="s">
        <v>8218</v>
      </c>
      <c r="G3866" t="s">
        <v>8223</v>
      </c>
      <c r="H3866" t="s">
        <v>8245</v>
      </c>
      <c r="I3866">
        <v>1460574924</v>
      </c>
      <c r="J3866">
        <v>1457982924</v>
      </c>
      <c r="K3866" t="b">
        <v>0</v>
      </c>
      <c r="L3866">
        <v>27</v>
      </c>
      <c r="M3866" t="b">
        <v>1</v>
      </c>
      <c r="N3866" t="s">
        <v>8269</v>
      </c>
      <c r="O3866" s="9">
        <f t="shared" si="244"/>
        <v>42443.802361111113</v>
      </c>
      <c r="P3866" t="str">
        <f t="shared" si="245"/>
        <v>theater</v>
      </c>
      <c r="Q3866" t="str">
        <f t="shared" si="246"/>
        <v>plays</v>
      </c>
      <c r="R3866">
        <f t="shared" si="247"/>
        <v>2016</v>
      </c>
    </row>
    <row r="3867" spans="1:18" ht="43.2" x14ac:dyDescent="0.55000000000000004">
      <c r="A3867">
        <v>3500</v>
      </c>
      <c r="B3867" s="3" t="s">
        <v>3499</v>
      </c>
      <c r="C3867" s="3" t="s">
        <v>7610</v>
      </c>
      <c r="D3867" s="6">
        <v>1000</v>
      </c>
      <c r="E3867" s="8">
        <v>1063</v>
      </c>
      <c r="F3867" t="s">
        <v>8218</v>
      </c>
      <c r="G3867" t="s">
        <v>8223</v>
      </c>
      <c r="H3867" t="s">
        <v>8245</v>
      </c>
      <c r="I3867">
        <v>1457326740</v>
      </c>
      <c r="J3867">
        <v>1455919438</v>
      </c>
      <c r="K3867" t="b">
        <v>0</v>
      </c>
      <c r="L3867">
        <v>42</v>
      </c>
      <c r="M3867" t="b">
        <v>1</v>
      </c>
      <c r="N3867" t="s">
        <v>8269</v>
      </c>
      <c r="O3867" s="9">
        <f t="shared" si="244"/>
        <v>42419.91942129629</v>
      </c>
      <c r="P3867" t="str">
        <f t="shared" si="245"/>
        <v>theater</v>
      </c>
      <c r="Q3867" t="str">
        <f t="shared" si="246"/>
        <v>plays</v>
      </c>
      <c r="R3867">
        <f t="shared" si="247"/>
        <v>2016</v>
      </c>
    </row>
    <row r="3868" spans="1:18" ht="43.2" x14ac:dyDescent="0.55000000000000004">
      <c r="A3868">
        <v>3504</v>
      </c>
      <c r="B3868" s="3" t="s">
        <v>3503</v>
      </c>
      <c r="C3868" s="3" t="s">
        <v>7614</v>
      </c>
      <c r="D3868" s="6">
        <v>1000</v>
      </c>
      <c r="E3868" s="8">
        <v>1000</v>
      </c>
      <c r="F3868" t="s">
        <v>8218</v>
      </c>
      <c r="G3868" t="s">
        <v>8223</v>
      </c>
      <c r="H3868" t="s">
        <v>8245</v>
      </c>
      <c r="I3868">
        <v>1447959491</v>
      </c>
      <c r="J3868">
        <v>1445363891</v>
      </c>
      <c r="K3868" t="b">
        <v>0</v>
      </c>
      <c r="L3868">
        <v>8</v>
      </c>
      <c r="M3868" t="b">
        <v>1</v>
      </c>
      <c r="N3868" t="s">
        <v>8269</v>
      </c>
      <c r="O3868" s="9">
        <f t="shared" si="244"/>
        <v>42297.748738425929</v>
      </c>
      <c r="P3868" t="str">
        <f t="shared" si="245"/>
        <v>theater</v>
      </c>
      <c r="Q3868" t="str">
        <f t="shared" si="246"/>
        <v>plays</v>
      </c>
      <c r="R3868">
        <f t="shared" si="247"/>
        <v>2015</v>
      </c>
    </row>
    <row r="3869" spans="1:18" ht="43.2" x14ac:dyDescent="0.55000000000000004">
      <c r="A3869">
        <v>3512</v>
      </c>
      <c r="B3869" s="3" t="s">
        <v>3511</v>
      </c>
      <c r="C3869" s="3" t="s">
        <v>7622</v>
      </c>
      <c r="D3869" s="6">
        <v>1000</v>
      </c>
      <c r="E3869" s="8">
        <v>1000</v>
      </c>
      <c r="F3869" t="s">
        <v>8218</v>
      </c>
      <c r="G3869" t="s">
        <v>8224</v>
      </c>
      <c r="H3869" t="s">
        <v>8246</v>
      </c>
      <c r="I3869">
        <v>1429789992</v>
      </c>
      <c r="J3869">
        <v>1424609592</v>
      </c>
      <c r="K3869" t="b">
        <v>0</v>
      </c>
      <c r="L3869">
        <v>17</v>
      </c>
      <c r="M3869" t="b">
        <v>1</v>
      </c>
      <c r="N3869" t="s">
        <v>8269</v>
      </c>
      <c r="O3869" s="9">
        <f t="shared" si="244"/>
        <v>42057.536944444444</v>
      </c>
      <c r="P3869" t="str">
        <f t="shared" si="245"/>
        <v>theater</v>
      </c>
      <c r="Q3869" t="str">
        <f t="shared" si="246"/>
        <v>plays</v>
      </c>
      <c r="R3869">
        <f t="shared" si="247"/>
        <v>2015</v>
      </c>
    </row>
    <row r="3870" spans="1:18" hidden="1" x14ac:dyDescent="0.55000000000000004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244"/>
        <v>41865.659780092588</v>
      </c>
      <c r="P3870" t="str">
        <f t="shared" si="245"/>
        <v>theater</v>
      </c>
      <c r="Q3870" t="str">
        <f t="shared" si="246"/>
        <v>musical</v>
      </c>
      <c r="R3870">
        <f t="shared" si="247"/>
        <v>2014</v>
      </c>
    </row>
    <row r="3871" spans="1:18" ht="28.8" hidden="1" x14ac:dyDescent="0.55000000000000004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244"/>
        <v>42047.724444444444</v>
      </c>
      <c r="P3871" t="str">
        <f t="shared" si="245"/>
        <v>theater</v>
      </c>
      <c r="Q3871" t="str">
        <f t="shared" si="246"/>
        <v>musical</v>
      </c>
      <c r="R3871">
        <f t="shared" si="247"/>
        <v>2015</v>
      </c>
    </row>
    <row r="3872" spans="1:18" ht="43.2" hidden="1" x14ac:dyDescent="0.55000000000000004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244"/>
        <v>41793.17219907407</v>
      </c>
      <c r="P3872" t="str">
        <f t="shared" si="245"/>
        <v>theater</v>
      </c>
      <c r="Q3872" t="str">
        <f t="shared" si="246"/>
        <v>musical</v>
      </c>
      <c r="R3872">
        <f t="shared" si="247"/>
        <v>2014</v>
      </c>
    </row>
    <row r="3873" spans="1:18" ht="28.8" hidden="1" x14ac:dyDescent="0.55000000000000004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244"/>
        <v>42763.780671296292</v>
      </c>
      <c r="P3873" t="str">
        <f t="shared" si="245"/>
        <v>theater</v>
      </c>
      <c r="Q3873" t="str">
        <f t="shared" si="246"/>
        <v>musical</v>
      </c>
      <c r="R3873">
        <f t="shared" si="247"/>
        <v>2017</v>
      </c>
    </row>
    <row r="3874" spans="1:18" ht="43.2" hidden="1" x14ac:dyDescent="0.55000000000000004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244"/>
        <v>42180.145787037036</v>
      </c>
      <c r="P3874" t="str">
        <f t="shared" si="245"/>
        <v>theater</v>
      </c>
      <c r="Q3874" t="str">
        <f t="shared" si="246"/>
        <v>musical</v>
      </c>
      <c r="R3874">
        <f t="shared" si="247"/>
        <v>2015</v>
      </c>
    </row>
    <row r="3875" spans="1:18" ht="43.2" hidden="1" x14ac:dyDescent="0.55000000000000004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244"/>
        <v>42255.696006944447</v>
      </c>
      <c r="P3875" t="str">
        <f t="shared" si="245"/>
        <v>theater</v>
      </c>
      <c r="Q3875" t="str">
        <f t="shared" si="246"/>
        <v>musical</v>
      </c>
      <c r="R3875">
        <f t="shared" si="247"/>
        <v>2015</v>
      </c>
    </row>
    <row r="3876" spans="1:18" ht="43.2" hidden="1" x14ac:dyDescent="0.55000000000000004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244"/>
        <v>42007.016458333332</v>
      </c>
      <c r="P3876" t="str">
        <f t="shared" si="245"/>
        <v>theater</v>
      </c>
      <c r="Q3876" t="str">
        <f t="shared" si="246"/>
        <v>musical</v>
      </c>
      <c r="R3876">
        <f t="shared" si="247"/>
        <v>2015</v>
      </c>
    </row>
    <row r="3877" spans="1:18" ht="43.2" hidden="1" x14ac:dyDescent="0.55000000000000004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244"/>
        <v>42615.346817129626</v>
      </c>
      <c r="P3877" t="str">
        <f t="shared" si="245"/>
        <v>theater</v>
      </c>
      <c r="Q3877" t="str">
        <f t="shared" si="246"/>
        <v>musical</v>
      </c>
      <c r="R3877">
        <f t="shared" si="247"/>
        <v>2016</v>
      </c>
    </row>
    <row r="3878" spans="1:18" ht="43.2" hidden="1" x14ac:dyDescent="0.55000000000000004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244"/>
        <v>42372.624166666668</v>
      </c>
      <c r="P3878" t="str">
        <f t="shared" si="245"/>
        <v>theater</v>
      </c>
      <c r="Q3878" t="str">
        <f t="shared" si="246"/>
        <v>musical</v>
      </c>
      <c r="R3878">
        <f t="shared" si="247"/>
        <v>2016</v>
      </c>
    </row>
    <row r="3879" spans="1:18" ht="43.2" hidden="1" x14ac:dyDescent="0.55000000000000004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244"/>
        <v>42682.67768518519</v>
      </c>
      <c r="P3879" t="str">
        <f t="shared" si="245"/>
        <v>theater</v>
      </c>
      <c r="Q3879" t="str">
        <f t="shared" si="246"/>
        <v>musical</v>
      </c>
      <c r="R3879">
        <f t="shared" si="247"/>
        <v>2016</v>
      </c>
    </row>
    <row r="3880" spans="1:18" ht="43.2" hidden="1" x14ac:dyDescent="0.55000000000000004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244"/>
        <v>42154.818819444445</v>
      </c>
      <c r="P3880" t="str">
        <f t="shared" si="245"/>
        <v>theater</v>
      </c>
      <c r="Q3880" t="str">
        <f t="shared" si="246"/>
        <v>musical</v>
      </c>
      <c r="R3880">
        <f t="shared" si="247"/>
        <v>2015</v>
      </c>
    </row>
    <row r="3881" spans="1:18" ht="43.2" hidden="1" x14ac:dyDescent="0.55000000000000004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244"/>
        <v>41999.861064814817</v>
      </c>
      <c r="P3881" t="str">
        <f t="shared" si="245"/>
        <v>theater</v>
      </c>
      <c r="Q3881" t="str">
        <f t="shared" si="246"/>
        <v>musical</v>
      </c>
      <c r="R3881">
        <f t="shared" si="247"/>
        <v>2014</v>
      </c>
    </row>
    <row r="3882" spans="1:18" ht="43.2" hidden="1" x14ac:dyDescent="0.55000000000000004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244"/>
        <v>41815.815046296295</v>
      </c>
      <c r="P3882" t="str">
        <f t="shared" si="245"/>
        <v>theater</v>
      </c>
      <c r="Q3882" t="str">
        <f t="shared" si="246"/>
        <v>musical</v>
      </c>
      <c r="R3882">
        <f t="shared" si="247"/>
        <v>2014</v>
      </c>
    </row>
    <row r="3883" spans="1:18" ht="28.8" hidden="1" x14ac:dyDescent="0.55000000000000004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244"/>
        <v>42756.018506944441</v>
      </c>
      <c r="P3883" t="str">
        <f t="shared" si="245"/>
        <v>theater</v>
      </c>
      <c r="Q3883" t="str">
        <f t="shared" si="246"/>
        <v>musical</v>
      </c>
      <c r="R3883">
        <f t="shared" si="247"/>
        <v>2017</v>
      </c>
    </row>
    <row r="3884" spans="1:18" ht="43.2" hidden="1" x14ac:dyDescent="0.55000000000000004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244"/>
        <v>42373.983449074076</v>
      </c>
      <c r="P3884" t="str">
        <f t="shared" si="245"/>
        <v>theater</v>
      </c>
      <c r="Q3884" t="str">
        <f t="shared" si="246"/>
        <v>musical</v>
      </c>
      <c r="R3884">
        <f t="shared" si="247"/>
        <v>2016</v>
      </c>
    </row>
    <row r="3885" spans="1:18" ht="57.6" hidden="1" x14ac:dyDescent="0.55000000000000004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244"/>
        <v>41854.602650462963</v>
      </c>
      <c r="P3885" t="str">
        <f t="shared" si="245"/>
        <v>theater</v>
      </c>
      <c r="Q3885" t="str">
        <f t="shared" si="246"/>
        <v>musical</v>
      </c>
      <c r="R3885">
        <f t="shared" si="247"/>
        <v>2014</v>
      </c>
    </row>
    <row r="3886" spans="1:18" ht="43.2" hidden="1" x14ac:dyDescent="0.55000000000000004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244"/>
        <v>42065.791574074072</v>
      </c>
      <c r="P3886" t="str">
        <f t="shared" si="245"/>
        <v>theater</v>
      </c>
      <c r="Q3886" t="str">
        <f t="shared" si="246"/>
        <v>musical</v>
      </c>
      <c r="R3886">
        <f t="shared" si="247"/>
        <v>2015</v>
      </c>
    </row>
    <row r="3887" spans="1:18" ht="43.2" hidden="1" x14ac:dyDescent="0.55000000000000004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244"/>
        <v>42469.951284722221</v>
      </c>
      <c r="P3887" t="str">
        <f t="shared" si="245"/>
        <v>theater</v>
      </c>
      <c r="Q3887" t="str">
        <f t="shared" si="246"/>
        <v>musical</v>
      </c>
      <c r="R3887">
        <f t="shared" si="247"/>
        <v>2016</v>
      </c>
    </row>
    <row r="3888" spans="1:18" hidden="1" x14ac:dyDescent="0.55000000000000004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244"/>
        <v>41954.228032407409</v>
      </c>
      <c r="P3888" t="str">
        <f t="shared" si="245"/>
        <v>theater</v>
      </c>
      <c r="Q3888" t="str">
        <f t="shared" si="246"/>
        <v>musical</v>
      </c>
      <c r="R3888">
        <f t="shared" si="247"/>
        <v>2014</v>
      </c>
    </row>
    <row r="3889" spans="1:18" ht="43.2" hidden="1" x14ac:dyDescent="0.55000000000000004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244"/>
        <v>42079.857974537037</v>
      </c>
      <c r="P3889" t="str">
        <f t="shared" si="245"/>
        <v>theater</v>
      </c>
      <c r="Q3889" t="str">
        <f t="shared" si="246"/>
        <v>musical</v>
      </c>
      <c r="R3889">
        <f t="shared" si="247"/>
        <v>2015</v>
      </c>
    </row>
    <row r="3890" spans="1:18" x14ac:dyDescent="0.55000000000000004">
      <c r="A3890">
        <v>3531</v>
      </c>
      <c r="B3890" s="3" t="s">
        <v>3530</v>
      </c>
      <c r="C3890" s="3" t="s">
        <v>7641</v>
      </c>
      <c r="D3890" s="6">
        <v>1000</v>
      </c>
      <c r="E3890" s="8">
        <v>1280</v>
      </c>
      <c r="F3890" t="s">
        <v>8218</v>
      </c>
      <c r="G3890" t="s">
        <v>8223</v>
      </c>
      <c r="H3890" t="s">
        <v>8245</v>
      </c>
      <c r="I3890">
        <v>1467301334</v>
      </c>
      <c r="J3890">
        <v>1464709334</v>
      </c>
      <c r="K3890" t="b">
        <v>0</v>
      </c>
      <c r="L3890">
        <v>26</v>
      </c>
      <c r="M3890" t="b">
        <v>1</v>
      </c>
      <c r="N3890" t="s">
        <v>8269</v>
      </c>
      <c r="O3890" s="9">
        <f t="shared" si="244"/>
        <v>42521.654328703706</v>
      </c>
      <c r="P3890" t="str">
        <f t="shared" si="245"/>
        <v>theater</v>
      </c>
      <c r="Q3890" t="str">
        <f t="shared" si="246"/>
        <v>plays</v>
      </c>
      <c r="R3890">
        <f t="shared" si="247"/>
        <v>2016</v>
      </c>
    </row>
    <row r="3891" spans="1:18" ht="43.2" x14ac:dyDescent="0.55000000000000004">
      <c r="A3891">
        <v>3549</v>
      </c>
      <c r="B3891" s="3" t="s">
        <v>3548</v>
      </c>
      <c r="C3891" s="3" t="s">
        <v>7659</v>
      </c>
      <c r="D3891" s="6">
        <v>1000</v>
      </c>
      <c r="E3891" s="8">
        <v>1020</v>
      </c>
      <c r="F3891" t="s">
        <v>8218</v>
      </c>
      <c r="G3891" t="s">
        <v>8224</v>
      </c>
      <c r="H3891" t="s">
        <v>8246</v>
      </c>
      <c r="I3891">
        <v>1441358873</v>
      </c>
      <c r="J3891">
        <v>1438939673</v>
      </c>
      <c r="K3891" t="b">
        <v>0</v>
      </c>
      <c r="L3891">
        <v>42</v>
      </c>
      <c r="M3891" t="b">
        <v>1</v>
      </c>
      <c r="N3891" t="s">
        <v>8269</v>
      </c>
      <c r="O3891" s="9">
        <f t="shared" si="244"/>
        <v>42223.394363425927</v>
      </c>
      <c r="P3891" t="str">
        <f t="shared" si="245"/>
        <v>theater</v>
      </c>
      <c r="Q3891" t="str">
        <f t="shared" si="246"/>
        <v>plays</v>
      </c>
      <c r="R3891">
        <f t="shared" si="247"/>
        <v>2015</v>
      </c>
    </row>
    <row r="3892" spans="1:18" ht="43.2" x14ac:dyDescent="0.55000000000000004">
      <c r="A3892">
        <v>3559</v>
      </c>
      <c r="B3892" s="3" t="s">
        <v>3558</v>
      </c>
      <c r="C3892" s="3" t="s">
        <v>7669</v>
      </c>
      <c r="D3892" s="6">
        <v>1000</v>
      </c>
      <c r="E3892" s="8">
        <v>1035</v>
      </c>
      <c r="F3892" t="s">
        <v>8218</v>
      </c>
      <c r="G3892" t="s">
        <v>8225</v>
      </c>
      <c r="H3892" t="s">
        <v>8247</v>
      </c>
      <c r="I3892">
        <v>1438333080</v>
      </c>
      <c r="J3892">
        <v>1436408308</v>
      </c>
      <c r="K3892" t="b">
        <v>0</v>
      </c>
      <c r="L3892">
        <v>24</v>
      </c>
      <c r="M3892" t="b">
        <v>1</v>
      </c>
      <c r="N3892" t="s">
        <v>8269</v>
      </c>
      <c r="O3892" s="9">
        <f t="shared" si="244"/>
        <v>42194.096157407403</v>
      </c>
      <c r="P3892" t="str">
        <f t="shared" si="245"/>
        <v>theater</v>
      </c>
      <c r="Q3892" t="str">
        <f t="shared" si="246"/>
        <v>plays</v>
      </c>
      <c r="R3892">
        <f t="shared" si="247"/>
        <v>2015</v>
      </c>
    </row>
    <row r="3893" spans="1:18" ht="28.8" x14ac:dyDescent="0.55000000000000004">
      <c r="A3893">
        <v>3564</v>
      </c>
      <c r="B3893" s="3" t="s">
        <v>3563</v>
      </c>
      <c r="C3893" s="3" t="s">
        <v>7674</v>
      </c>
      <c r="D3893" s="6">
        <v>1000</v>
      </c>
      <c r="E3893" s="8">
        <v>1005</v>
      </c>
      <c r="F3893" t="s">
        <v>8218</v>
      </c>
      <c r="G3893" t="s">
        <v>8224</v>
      </c>
      <c r="H3893" t="s">
        <v>8246</v>
      </c>
      <c r="I3893">
        <v>1444060800</v>
      </c>
      <c r="J3893">
        <v>1440082649</v>
      </c>
      <c r="K3893" t="b">
        <v>0</v>
      </c>
      <c r="L3893">
        <v>17</v>
      </c>
      <c r="M3893" t="b">
        <v>1</v>
      </c>
      <c r="N3893" t="s">
        <v>8269</v>
      </c>
      <c r="O3893" s="9">
        <f t="shared" si="244"/>
        <v>42236.623252314821</v>
      </c>
      <c r="P3893" t="str">
        <f t="shared" si="245"/>
        <v>theater</v>
      </c>
      <c r="Q3893" t="str">
        <f t="shared" si="246"/>
        <v>plays</v>
      </c>
      <c r="R3893">
        <f t="shared" si="247"/>
        <v>2015</v>
      </c>
    </row>
    <row r="3894" spans="1:18" ht="43.2" x14ac:dyDescent="0.55000000000000004">
      <c r="A3894">
        <v>3567</v>
      </c>
      <c r="B3894" s="3" t="s">
        <v>3566</v>
      </c>
      <c r="C3894" s="3" t="s">
        <v>7677</v>
      </c>
      <c r="D3894" s="6">
        <v>1000</v>
      </c>
      <c r="E3894" s="8">
        <v>1088</v>
      </c>
      <c r="F3894" t="s">
        <v>8218</v>
      </c>
      <c r="G3894" t="s">
        <v>8224</v>
      </c>
      <c r="H3894" t="s">
        <v>8246</v>
      </c>
      <c r="I3894">
        <v>1433964444</v>
      </c>
      <c r="J3894">
        <v>1431372444</v>
      </c>
      <c r="K3894" t="b">
        <v>0</v>
      </c>
      <c r="L3894">
        <v>41</v>
      </c>
      <c r="M3894" t="b">
        <v>1</v>
      </c>
      <c r="N3894" t="s">
        <v>8269</v>
      </c>
      <c r="O3894" s="9">
        <f t="shared" si="244"/>
        <v>42135.810694444444</v>
      </c>
      <c r="P3894" t="str">
        <f t="shared" si="245"/>
        <v>theater</v>
      </c>
      <c r="Q3894" t="str">
        <f t="shared" si="246"/>
        <v>plays</v>
      </c>
      <c r="R3894">
        <f t="shared" si="247"/>
        <v>2015</v>
      </c>
    </row>
    <row r="3895" spans="1:18" ht="43.2" x14ac:dyDescent="0.55000000000000004">
      <c r="A3895">
        <v>3568</v>
      </c>
      <c r="B3895" s="3" t="s">
        <v>3567</v>
      </c>
      <c r="C3895" s="3" t="s">
        <v>7678</v>
      </c>
      <c r="D3895" s="6">
        <v>1000</v>
      </c>
      <c r="E3895" s="8">
        <v>1110</v>
      </c>
      <c r="F3895" t="s">
        <v>8218</v>
      </c>
      <c r="G3895" t="s">
        <v>8223</v>
      </c>
      <c r="H3895" t="s">
        <v>8245</v>
      </c>
      <c r="I3895">
        <v>1410975994</v>
      </c>
      <c r="J3895">
        <v>1408383994</v>
      </c>
      <c r="K3895" t="b">
        <v>0</v>
      </c>
      <c r="L3895">
        <v>19</v>
      </c>
      <c r="M3895" t="b">
        <v>1</v>
      </c>
      <c r="N3895" t="s">
        <v>8269</v>
      </c>
      <c r="O3895" s="9">
        <f t="shared" si="244"/>
        <v>41869.740671296298</v>
      </c>
      <c r="P3895" t="str">
        <f t="shared" si="245"/>
        <v>theater</v>
      </c>
      <c r="Q3895" t="str">
        <f t="shared" si="246"/>
        <v>plays</v>
      </c>
      <c r="R3895">
        <f t="shared" si="247"/>
        <v>2014</v>
      </c>
    </row>
    <row r="3896" spans="1:18" ht="43.2" x14ac:dyDescent="0.55000000000000004">
      <c r="A3896">
        <v>3582</v>
      </c>
      <c r="B3896" s="3" t="s">
        <v>3581</v>
      </c>
      <c r="C3896" s="3" t="s">
        <v>7692</v>
      </c>
      <c r="D3896" s="6">
        <v>1000</v>
      </c>
      <c r="E3896" s="8">
        <v>2870</v>
      </c>
      <c r="F3896" t="s">
        <v>8218</v>
      </c>
      <c r="G3896" t="s">
        <v>8223</v>
      </c>
      <c r="H3896" t="s">
        <v>8245</v>
      </c>
      <c r="I3896">
        <v>1459822682</v>
      </c>
      <c r="J3896">
        <v>1458613082</v>
      </c>
      <c r="K3896" t="b">
        <v>0</v>
      </c>
      <c r="L3896">
        <v>49</v>
      </c>
      <c r="M3896" t="b">
        <v>1</v>
      </c>
      <c r="N3896" t="s">
        <v>8269</v>
      </c>
      <c r="O3896" s="9">
        <f t="shared" si="244"/>
        <v>42451.095856481479</v>
      </c>
      <c r="P3896" t="str">
        <f t="shared" si="245"/>
        <v>theater</v>
      </c>
      <c r="Q3896" t="str">
        <f t="shared" si="246"/>
        <v>plays</v>
      </c>
      <c r="R3896">
        <f t="shared" si="247"/>
        <v>2016</v>
      </c>
    </row>
    <row r="3897" spans="1:18" ht="43.2" x14ac:dyDescent="0.55000000000000004">
      <c r="A3897">
        <v>3598</v>
      </c>
      <c r="B3897" s="3" t="s">
        <v>3597</v>
      </c>
      <c r="C3897" s="3" t="s">
        <v>7708</v>
      </c>
      <c r="D3897" s="6">
        <v>1000</v>
      </c>
      <c r="E3897" s="8">
        <v>1101</v>
      </c>
      <c r="F3897" t="s">
        <v>8218</v>
      </c>
      <c r="G3897" t="s">
        <v>8223</v>
      </c>
      <c r="H3897" t="s">
        <v>8245</v>
      </c>
      <c r="I3897">
        <v>1409720340</v>
      </c>
      <c r="J3897">
        <v>1408129822</v>
      </c>
      <c r="K3897" t="b">
        <v>0</v>
      </c>
      <c r="L3897">
        <v>27</v>
      </c>
      <c r="M3897" t="b">
        <v>1</v>
      </c>
      <c r="N3897" t="s">
        <v>8269</v>
      </c>
      <c r="O3897" s="9">
        <f t="shared" si="244"/>
        <v>41866.79886574074</v>
      </c>
      <c r="P3897" t="str">
        <f t="shared" si="245"/>
        <v>theater</v>
      </c>
      <c r="Q3897" t="str">
        <f t="shared" si="246"/>
        <v>plays</v>
      </c>
      <c r="R3897">
        <f t="shared" si="247"/>
        <v>2014</v>
      </c>
    </row>
    <row r="3898" spans="1:18" ht="43.2" x14ac:dyDescent="0.55000000000000004">
      <c r="A3898">
        <v>3610</v>
      </c>
      <c r="B3898" s="3" t="s">
        <v>3609</v>
      </c>
      <c r="C3898" s="3" t="s">
        <v>7720</v>
      </c>
      <c r="D3898" s="6">
        <v>1000</v>
      </c>
      <c r="E3898" s="8">
        <v>1623</v>
      </c>
      <c r="F3898" t="s">
        <v>8218</v>
      </c>
      <c r="G3898" t="s">
        <v>8224</v>
      </c>
      <c r="H3898" t="s">
        <v>8246</v>
      </c>
      <c r="I3898">
        <v>1439806936</v>
      </c>
      <c r="J3898">
        <v>1437214936</v>
      </c>
      <c r="K3898" t="b">
        <v>0</v>
      </c>
      <c r="L3898">
        <v>31</v>
      </c>
      <c r="M3898" t="b">
        <v>1</v>
      </c>
      <c r="N3898" t="s">
        <v>8269</v>
      </c>
      <c r="O3898" s="9">
        <f t="shared" si="244"/>
        <v>42203.432129629626</v>
      </c>
      <c r="P3898" t="str">
        <f t="shared" si="245"/>
        <v>theater</v>
      </c>
      <c r="Q3898" t="str">
        <f t="shared" si="246"/>
        <v>plays</v>
      </c>
      <c r="R3898">
        <f t="shared" si="247"/>
        <v>2015</v>
      </c>
    </row>
    <row r="3899" spans="1:18" ht="43.2" x14ac:dyDescent="0.55000000000000004">
      <c r="A3899">
        <v>3619</v>
      </c>
      <c r="B3899" s="3" t="s">
        <v>3617</v>
      </c>
      <c r="C3899" s="3" t="s">
        <v>7729</v>
      </c>
      <c r="D3899" s="6">
        <v>1000</v>
      </c>
      <c r="E3899" s="8">
        <v>1130</v>
      </c>
      <c r="F3899" t="s">
        <v>8218</v>
      </c>
      <c r="G3899" t="s">
        <v>8223</v>
      </c>
      <c r="H3899" t="s">
        <v>8245</v>
      </c>
      <c r="I3899">
        <v>1479592800</v>
      </c>
      <c r="J3899">
        <v>1476760226</v>
      </c>
      <c r="K3899" t="b">
        <v>0</v>
      </c>
      <c r="L3899">
        <v>17</v>
      </c>
      <c r="M3899" t="b">
        <v>1</v>
      </c>
      <c r="N3899" t="s">
        <v>8269</v>
      </c>
      <c r="O3899" s="9">
        <f t="shared" si="244"/>
        <v>42661.132245370376</v>
      </c>
      <c r="P3899" t="str">
        <f t="shared" si="245"/>
        <v>theater</v>
      </c>
      <c r="Q3899" t="str">
        <f t="shared" si="246"/>
        <v>plays</v>
      </c>
      <c r="R3899">
        <f t="shared" si="247"/>
        <v>2016</v>
      </c>
    </row>
    <row r="3900" spans="1:18" ht="28.8" x14ac:dyDescent="0.55000000000000004">
      <c r="A3900">
        <v>3622</v>
      </c>
      <c r="B3900" s="3" t="s">
        <v>3620</v>
      </c>
      <c r="C3900" s="3" t="s">
        <v>7732</v>
      </c>
      <c r="D3900" s="6">
        <v>1000</v>
      </c>
      <c r="E3900" s="8">
        <v>1000.99</v>
      </c>
      <c r="F3900" t="s">
        <v>8218</v>
      </c>
      <c r="G3900" t="s">
        <v>8223</v>
      </c>
      <c r="H3900" t="s">
        <v>8245</v>
      </c>
      <c r="I3900">
        <v>1411874580</v>
      </c>
      <c r="J3900">
        <v>1409030371</v>
      </c>
      <c r="K3900" t="b">
        <v>0</v>
      </c>
      <c r="L3900">
        <v>21</v>
      </c>
      <c r="M3900" t="b">
        <v>1</v>
      </c>
      <c r="N3900" t="s">
        <v>8269</v>
      </c>
      <c r="O3900" s="9">
        <f t="shared" si="244"/>
        <v>41877.221886574072</v>
      </c>
      <c r="P3900" t="str">
        <f t="shared" si="245"/>
        <v>theater</v>
      </c>
      <c r="Q3900" t="str">
        <f t="shared" si="246"/>
        <v>plays</v>
      </c>
      <c r="R3900">
        <f t="shared" si="247"/>
        <v>2014</v>
      </c>
    </row>
    <row r="3901" spans="1:18" ht="43.2" x14ac:dyDescent="0.55000000000000004">
      <c r="A3901">
        <v>3668</v>
      </c>
      <c r="B3901" s="3" t="s">
        <v>3665</v>
      </c>
      <c r="C3901" s="3" t="s">
        <v>7778</v>
      </c>
      <c r="D3901" s="6">
        <v>1000</v>
      </c>
      <c r="E3901" s="8">
        <v>1035</v>
      </c>
      <c r="F3901" t="s">
        <v>8218</v>
      </c>
      <c r="G3901" t="s">
        <v>8223</v>
      </c>
      <c r="H3901" t="s">
        <v>8245</v>
      </c>
      <c r="I3901">
        <v>1437676380</v>
      </c>
      <c r="J3901">
        <v>1435670452</v>
      </c>
      <c r="K3901" t="b">
        <v>0</v>
      </c>
      <c r="L3901">
        <v>28</v>
      </c>
      <c r="M3901" t="b">
        <v>1</v>
      </c>
      <c r="N3901" t="s">
        <v>8269</v>
      </c>
      <c r="O3901" s="9">
        <f t="shared" si="244"/>
        <v>42185.556157407409</v>
      </c>
      <c r="P3901" t="str">
        <f t="shared" si="245"/>
        <v>theater</v>
      </c>
      <c r="Q3901" t="str">
        <f t="shared" si="246"/>
        <v>plays</v>
      </c>
      <c r="R3901">
        <f t="shared" si="247"/>
        <v>2015</v>
      </c>
    </row>
    <row r="3902" spans="1:18" ht="43.2" x14ac:dyDescent="0.55000000000000004">
      <c r="A3902">
        <v>3669</v>
      </c>
      <c r="B3902" s="3" t="s">
        <v>3666</v>
      </c>
      <c r="C3902" s="3" t="s">
        <v>7779</v>
      </c>
      <c r="D3902" s="6">
        <v>1000</v>
      </c>
      <c r="E3902" s="8">
        <v>1382</v>
      </c>
      <c r="F3902" t="s">
        <v>8218</v>
      </c>
      <c r="G3902" t="s">
        <v>8224</v>
      </c>
      <c r="H3902" t="s">
        <v>8246</v>
      </c>
      <c r="I3902">
        <v>1434039137</v>
      </c>
      <c r="J3902">
        <v>1431447137</v>
      </c>
      <c r="K3902" t="b">
        <v>0</v>
      </c>
      <c r="L3902">
        <v>17</v>
      </c>
      <c r="M3902" t="b">
        <v>1</v>
      </c>
      <c r="N3902" t="s">
        <v>8269</v>
      </c>
      <c r="O3902" s="9">
        <f t="shared" si="244"/>
        <v>42136.675196759257</v>
      </c>
      <c r="P3902" t="str">
        <f t="shared" si="245"/>
        <v>theater</v>
      </c>
      <c r="Q3902" t="str">
        <f t="shared" si="246"/>
        <v>plays</v>
      </c>
      <c r="R3902">
        <f t="shared" si="247"/>
        <v>2015</v>
      </c>
    </row>
    <row r="3903" spans="1:18" ht="57.6" x14ac:dyDescent="0.55000000000000004">
      <c r="A3903">
        <v>3681</v>
      </c>
      <c r="B3903" s="3" t="s">
        <v>3678</v>
      </c>
      <c r="C3903" s="3" t="s">
        <v>7791</v>
      </c>
      <c r="D3903" s="6">
        <v>1000</v>
      </c>
      <c r="E3903" s="8">
        <v>1119</v>
      </c>
      <c r="F3903" t="s">
        <v>8218</v>
      </c>
      <c r="G3903" t="s">
        <v>8223</v>
      </c>
      <c r="H3903" t="s">
        <v>8245</v>
      </c>
      <c r="I3903">
        <v>1452872290</v>
      </c>
      <c r="J3903">
        <v>1452008290</v>
      </c>
      <c r="K3903" t="b">
        <v>0</v>
      </c>
      <c r="L3903">
        <v>18</v>
      </c>
      <c r="M3903" t="b">
        <v>1</v>
      </c>
      <c r="N3903" t="s">
        <v>8269</v>
      </c>
      <c r="O3903" s="9">
        <f t="shared" si="244"/>
        <v>42374.651504629626</v>
      </c>
      <c r="P3903" t="str">
        <f t="shared" si="245"/>
        <v>theater</v>
      </c>
      <c r="Q3903" t="str">
        <f t="shared" si="246"/>
        <v>plays</v>
      </c>
      <c r="R3903">
        <f t="shared" si="247"/>
        <v>2016</v>
      </c>
    </row>
    <row r="3904" spans="1:18" ht="28.8" x14ac:dyDescent="0.55000000000000004">
      <c r="A3904">
        <v>3692</v>
      </c>
      <c r="B3904" s="3" t="s">
        <v>3689</v>
      </c>
      <c r="C3904" s="3" t="s">
        <v>7802</v>
      </c>
      <c r="D3904" s="6">
        <v>1000</v>
      </c>
      <c r="E3904" s="8">
        <v>1260</v>
      </c>
      <c r="F3904" t="s">
        <v>8218</v>
      </c>
      <c r="G3904" t="s">
        <v>8223</v>
      </c>
      <c r="H3904" t="s">
        <v>8245</v>
      </c>
      <c r="I3904">
        <v>1411084800</v>
      </c>
      <c r="J3904">
        <v>1410304179</v>
      </c>
      <c r="K3904" t="b">
        <v>0</v>
      </c>
      <c r="L3904">
        <v>17</v>
      </c>
      <c r="M3904" t="b">
        <v>1</v>
      </c>
      <c r="N3904" t="s">
        <v>8269</v>
      </c>
      <c r="O3904" s="9">
        <f t="shared" si="244"/>
        <v>41891.96503472222</v>
      </c>
      <c r="P3904" t="str">
        <f t="shared" si="245"/>
        <v>theater</v>
      </c>
      <c r="Q3904" t="str">
        <f t="shared" si="246"/>
        <v>plays</v>
      </c>
      <c r="R3904">
        <f t="shared" si="247"/>
        <v>2014</v>
      </c>
    </row>
    <row r="3905" spans="1:18" ht="28.8" x14ac:dyDescent="0.55000000000000004">
      <c r="A3905">
        <v>3707</v>
      </c>
      <c r="B3905" s="3" t="s">
        <v>3704</v>
      </c>
      <c r="C3905" s="3" t="s">
        <v>7817</v>
      </c>
      <c r="D3905" s="6">
        <v>1000</v>
      </c>
      <c r="E3905" s="8">
        <v>1860</v>
      </c>
      <c r="F3905" t="s">
        <v>8218</v>
      </c>
      <c r="G3905" t="s">
        <v>8223</v>
      </c>
      <c r="H3905" t="s">
        <v>8245</v>
      </c>
      <c r="I3905">
        <v>1469165160</v>
      </c>
      <c r="J3905">
        <v>1467335378</v>
      </c>
      <c r="K3905" t="b">
        <v>0</v>
      </c>
      <c r="L3905">
        <v>23</v>
      </c>
      <c r="M3905" t="b">
        <v>1</v>
      </c>
      <c r="N3905" t="s">
        <v>8269</v>
      </c>
      <c r="O3905" s="9">
        <f t="shared" si="244"/>
        <v>42552.048356481479</v>
      </c>
      <c r="P3905" t="str">
        <f t="shared" si="245"/>
        <v>theater</v>
      </c>
      <c r="Q3905" t="str">
        <f t="shared" si="246"/>
        <v>plays</v>
      </c>
      <c r="R3905">
        <f t="shared" si="247"/>
        <v>2016</v>
      </c>
    </row>
    <row r="3906" spans="1:18" ht="43.2" x14ac:dyDescent="0.55000000000000004">
      <c r="A3906">
        <v>3709</v>
      </c>
      <c r="B3906" s="3" t="s">
        <v>3706</v>
      </c>
      <c r="C3906" s="3" t="s">
        <v>7819</v>
      </c>
      <c r="D3906" s="6">
        <v>1000</v>
      </c>
      <c r="E3906" s="8">
        <v>1082.5</v>
      </c>
      <c r="F3906" t="s">
        <v>8218</v>
      </c>
      <c r="G3906" t="s">
        <v>8224</v>
      </c>
      <c r="H3906" t="s">
        <v>8246</v>
      </c>
      <c r="I3906">
        <v>1403715546</v>
      </c>
      <c r="J3906">
        <v>1401123546</v>
      </c>
      <c r="K3906" t="b">
        <v>0</v>
      </c>
      <c r="L3906">
        <v>35</v>
      </c>
      <c r="M3906" t="b">
        <v>1</v>
      </c>
      <c r="N3906" t="s">
        <v>8269</v>
      </c>
      <c r="O3906" s="9">
        <f t="shared" si="244"/>
        <v>41785.707708333335</v>
      </c>
      <c r="P3906" t="str">
        <f t="shared" si="245"/>
        <v>theater</v>
      </c>
      <c r="Q3906" t="str">
        <f t="shared" si="246"/>
        <v>plays</v>
      </c>
      <c r="R3906">
        <f t="shared" si="247"/>
        <v>2014</v>
      </c>
    </row>
    <row r="3907" spans="1:18" ht="43.2" x14ac:dyDescent="0.55000000000000004">
      <c r="A3907">
        <v>3730</v>
      </c>
      <c r="B3907" s="3" t="s">
        <v>3727</v>
      </c>
      <c r="C3907" s="3" t="s">
        <v>7840</v>
      </c>
      <c r="D3907" s="6">
        <v>1000</v>
      </c>
      <c r="E3907" s="8">
        <v>100</v>
      </c>
      <c r="F3907" t="s">
        <v>8220</v>
      </c>
      <c r="G3907" t="s">
        <v>8223</v>
      </c>
      <c r="H3907" t="s">
        <v>8245</v>
      </c>
      <c r="I3907">
        <v>1439828159</v>
      </c>
      <c r="J3907">
        <v>1437236159</v>
      </c>
      <c r="K3907" t="b">
        <v>0</v>
      </c>
      <c r="L3907">
        <v>1</v>
      </c>
      <c r="M3907" t="b">
        <v>0</v>
      </c>
      <c r="N3907" t="s">
        <v>8269</v>
      </c>
      <c r="O3907" s="9">
        <f t="shared" si="244"/>
        <v>42203.677766203706</v>
      </c>
      <c r="P3907" t="str">
        <f t="shared" si="245"/>
        <v>theater</v>
      </c>
      <c r="Q3907" t="str">
        <f t="shared" si="246"/>
        <v>plays</v>
      </c>
      <c r="R3907">
        <f t="shared" si="247"/>
        <v>2015</v>
      </c>
    </row>
    <row r="3908" spans="1:18" ht="43.2" x14ac:dyDescent="0.55000000000000004">
      <c r="A3908">
        <v>3808</v>
      </c>
      <c r="B3908" s="3" t="s">
        <v>3805</v>
      </c>
      <c r="C3908" s="3" t="s">
        <v>7918</v>
      </c>
      <c r="D3908" s="6">
        <v>1000</v>
      </c>
      <c r="E3908" s="8">
        <v>1000</v>
      </c>
      <c r="F3908" t="s">
        <v>8218</v>
      </c>
      <c r="G3908" t="s">
        <v>8224</v>
      </c>
      <c r="H3908" t="s">
        <v>8246</v>
      </c>
      <c r="I3908">
        <v>1429955619</v>
      </c>
      <c r="J3908">
        <v>1424775219</v>
      </c>
      <c r="K3908" t="b">
        <v>0</v>
      </c>
      <c r="L3908">
        <v>24</v>
      </c>
      <c r="M3908" t="b">
        <v>1</v>
      </c>
      <c r="N3908" t="s">
        <v>8269</v>
      </c>
      <c r="O3908" s="9">
        <f t="shared" si="244"/>
        <v>42059.453923611116</v>
      </c>
      <c r="P3908" t="str">
        <f t="shared" si="245"/>
        <v>theater</v>
      </c>
      <c r="Q3908" t="str">
        <f t="shared" si="246"/>
        <v>plays</v>
      </c>
      <c r="R3908">
        <f t="shared" si="247"/>
        <v>2015</v>
      </c>
    </row>
    <row r="3909" spans="1:18" ht="28.8" x14ac:dyDescent="0.55000000000000004">
      <c r="A3909">
        <v>3815</v>
      </c>
      <c r="B3909" s="3" t="s">
        <v>3812</v>
      </c>
      <c r="C3909" s="3" t="s">
        <v>7925</v>
      </c>
      <c r="D3909" s="6">
        <v>1000</v>
      </c>
      <c r="E3909" s="8">
        <v>1000.01</v>
      </c>
      <c r="F3909" t="s">
        <v>8218</v>
      </c>
      <c r="G3909" t="s">
        <v>8224</v>
      </c>
      <c r="H3909" t="s">
        <v>8246</v>
      </c>
      <c r="I3909">
        <v>1440111600</v>
      </c>
      <c r="J3909">
        <v>1437545657</v>
      </c>
      <c r="K3909" t="b">
        <v>0</v>
      </c>
      <c r="L3909">
        <v>20</v>
      </c>
      <c r="M3909" t="b">
        <v>1</v>
      </c>
      <c r="N3909" t="s">
        <v>8269</v>
      </c>
      <c r="O3909" s="9">
        <f t="shared" si="244"/>
        <v>42207.259918981479</v>
      </c>
      <c r="P3909" t="str">
        <f t="shared" si="245"/>
        <v>theater</v>
      </c>
      <c r="Q3909" t="str">
        <f t="shared" si="246"/>
        <v>plays</v>
      </c>
      <c r="R3909">
        <f t="shared" si="247"/>
        <v>2015</v>
      </c>
    </row>
    <row r="3910" spans="1:18" ht="28.8" x14ac:dyDescent="0.55000000000000004">
      <c r="A3910">
        <v>3819</v>
      </c>
      <c r="B3910" s="3" t="s">
        <v>3816</v>
      </c>
      <c r="C3910" s="3" t="s">
        <v>7817</v>
      </c>
      <c r="D3910" s="6">
        <v>1000</v>
      </c>
      <c r="E3910" s="8">
        <v>1064</v>
      </c>
      <c r="F3910" t="s">
        <v>8218</v>
      </c>
      <c r="G3910" t="s">
        <v>8223</v>
      </c>
      <c r="H3910" t="s">
        <v>8245</v>
      </c>
      <c r="I3910">
        <v>1437166920</v>
      </c>
      <c r="J3910">
        <v>1435554104</v>
      </c>
      <c r="K3910" t="b">
        <v>0</v>
      </c>
      <c r="L3910">
        <v>26</v>
      </c>
      <c r="M3910" t="b">
        <v>1</v>
      </c>
      <c r="N3910" t="s">
        <v>8269</v>
      </c>
      <c r="O3910" s="9">
        <f t="shared" si="244"/>
        <v>42184.209537037037</v>
      </c>
      <c r="P3910" t="str">
        <f t="shared" si="245"/>
        <v>theater</v>
      </c>
      <c r="Q3910" t="str">
        <f t="shared" si="246"/>
        <v>plays</v>
      </c>
      <c r="R3910">
        <f t="shared" si="247"/>
        <v>2015</v>
      </c>
    </row>
    <row r="3911" spans="1:18" ht="28.8" x14ac:dyDescent="0.55000000000000004">
      <c r="A3911">
        <v>3850</v>
      </c>
      <c r="B3911" s="3" t="s">
        <v>3847</v>
      </c>
      <c r="C3911" s="3" t="s">
        <v>7959</v>
      </c>
      <c r="D3911" s="6">
        <v>1000</v>
      </c>
      <c r="E3911" s="8">
        <v>38</v>
      </c>
      <c r="F3911" t="s">
        <v>8220</v>
      </c>
      <c r="G3911" t="s">
        <v>8223</v>
      </c>
      <c r="H3911" t="s">
        <v>8245</v>
      </c>
      <c r="I3911">
        <v>1420081143</v>
      </c>
      <c r="J3911">
        <v>1417489143</v>
      </c>
      <c r="K3911" t="b">
        <v>1</v>
      </c>
      <c r="L3911">
        <v>4</v>
      </c>
      <c r="M3911" t="b">
        <v>0</v>
      </c>
      <c r="N3911" t="s">
        <v>8269</v>
      </c>
      <c r="O3911" s="9">
        <f t="shared" si="244"/>
        <v>41975.124340277776</v>
      </c>
      <c r="P3911" t="str">
        <f t="shared" si="245"/>
        <v>theater</v>
      </c>
      <c r="Q3911" t="str">
        <f t="shared" si="246"/>
        <v>plays</v>
      </c>
      <c r="R3911">
        <f t="shared" si="247"/>
        <v>2014</v>
      </c>
    </row>
    <row r="3912" spans="1:18" ht="43.2" x14ac:dyDescent="0.55000000000000004">
      <c r="A3912">
        <v>3855</v>
      </c>
      <c r="B3912" s="3" t="s">
        <v>3852</v>
      </c>
      <c r="C3912" s="3" t="s">
        <v>7964</v>
      </c>
      <c r="D3912" s="6">
        <v>1000</v>
      </c>
      <c r="E3912" s="8">
        <v>25</v>
      </c>
      <c r="F3912" t="s">
        <v>8220</v>
      </c>
      <c r="G3912" t="s">
        <v>8223</v>
      </c>
      <c r="H3912" t="s">
        <v>8245</v>
      </c>
      <c r="I3912">
        <v>1427408271</v>
      </c>
      <c r="J3912">
        <v>1424819871</v>
      </c>
      <c r="K3912" t="b">
        <v>0</v>
      </c>
      <c r="L3912">
        <v>1</v>
      </c>
      <c r="M3912" t="b">
        <v>0</v>
      </c>
      <c r="N3912" t="s">
        <v>8269</v>
      </c>
      <c r="O3912" s="9">
        <f t="shared" si="244"/>
        <v>42059.970729166671</v>
      </c>
      <c r="P3912" t="str">
        <f t="shared" si="245"/>
        <v>theater</v>
      </c>
      <c r="Q3912" t="str">
        <f t="shared" si="246"/>
        <v>plays</v>
      </c>
      <c r="R3912">
        <f t="shared" si="247"/>
        <v>2015</v>
      </c>
    </row>
    <row r="3913" spans="1:18" ht="43.2" x14ac:dyDescent="0.55000000000000004">
      <c r="A3913">
        <v>3892</v>
      </c>
      <c r="B3913" s="3" t="s">
        <v>3889</v>
      </c>
      <c r="C3913" s="3" t="s">
        <v>8000</v>
      </c>
      <c r="D3913" s="6">
        <v>1000</v>
      </c>
      <c r="E3913" s="8">
        <v>0</v>
      </c>
      <c r="F3913" t="s">
        <v>8220</v>
      </c>
      <c r="G3913" t="s">
        <v>8223</v>
      </c>
      <c r="H3913" t="s">
        <v>8245</v>
      </c>
      <c r="I3913">
        <v>1408863600</v>
      </c>
      <c r="J3913">
        <v>1408203557</v>
      </c>
      <c r="K3913" t="b">
        <v>0</v>
      </c>
      <c r="L3913">
        <v>0</v>
      </c>
      <c r="M3913" t="b">
        <v>0</v>
      </c>
      <c r="N3913" t="s">
        <v>8269</v>
      </c>
      <c r="O3913" s="9">
        <f t="shared" si="244"/>
        <v>41867.652280092596</v>
      </c>
      <c r="P3913" t="str">
        <f t="shared" si="245"/>
        <v>theater</v>
      </c>
      <c r="Q3913" t="str">
        <f t="shared" si="246"/>
        <v>plays</v>
      </c>
      <c r="R3913">
        <f t="shared" si="247"/>
        <v>2014</v>
      </c>
    </row>
    <row r="3914" spans="1:18" ht="43.2" x14ac:dyDescent="0.55000000000000004">
      <c r="A3914">
        <v>3895</v>
      </c>
      <c r="B3914" s="3" t="s">
        <v>3892</v>
      </c>
      <c r="C3914" s="3" t="s">
        <v>8003</v>
      </c>
      <c r="D3914" s="6">
        <v>1000</v>
      </c>
      <c r="E3914" s="8">
        <v>50</v>
      </c>
      <c r="F3914" t="s">
        <v>8220</v>
      </c>
      <c r="G3914" t="s">
        <v>8223</v>
      </c>
      <c r="H3914" t="s">
        <v>8245</v>
      </c>
      <c r="I3914">
        <v>1425103218</v>
      </c>
      <c r="J3914">
        <v>1422424818</v>
      </c>
      <c r="K3914" t="b">
        <v>0</v>
      </c>
      <c r="L3914">
        <v>1</v>
      </c>
      <c r="M3914" t="b">
        <v>0</v>
      </c>
      <c r="N3914" t="s">
        <v>8269</v>
      </c>
      <c r="O3914" s="9">
        <f t="shared" ref="O3914:O3977" si="248">(((J3914/60)/60)/24)+DATE(1970,1,1)</f>
        <v>42032.250208333338</v>
      </c>
      <c r="P3914" t="str">
        <f t="shared" ref="P3914:P3977" si="249">LEFT(N3914,SEARCH("/",N3914)-1)</f>
        <v>theater</v>
      </c>
      <c r="Q3914" t="str">
        <f t="shared" ref="Q3914:Q3977" si="250">RIGHT(N3914,LEN(N3914)-SEARCH("/",N3914))</f>
        <v>plays</v>
      </c>
      <c r="R3914">
        <f t="shared" ref="R3914:R3977" si="251">YEAR(O3914)</f>
        <v>2015</v>
      </c>
    </row>
    <row r="3915" spans="1:18" ht="28.8" x14ac:dyDescent="0.55000000000000004">
      <c r="A3915">
        <v>3907</v>
      </c>
      <c r="B3915" s="3" t="s">
        <v>3904</v>
      </c>
      <c r="C3915" s="3" t="s">
        <v>8015</v>
      </c>
      <c r="D3915" s="6">
        <v>1000</v>
      </c>
      <c r="E3915" s="8">
        <v>153</v>
      </c>
      <c r="F3915" t="s">
        <v>8220</v>
      </c>
      <c r="G3915" t="s">
        <v>8223</v>
      </c>
      <c r="H3915" t="s">
        <v>8245</v>
      </c>
      <c r="I3915">
        <v>1414354080</v>
      </c>
      <c r="J3915">
        <v>1411587606</v>
      </c>
      <c r="K3915" t="b">
        <v>0</v>
      </c>
      <c r="L3915">
        <v>4</v>
      </c>
      <c r="M3915" t="b">
        <v>0</v>
      </c>
      <c r="N3915" t="s">
        <v>8269</v>
      </c>
      <c r="O3915" s="9">
        <f t="shared" si="248"/>
        <v>41906.819513888891</v>
      </c>
      <c r="P3915" t="str">
        <f t="shared" si="249"/>
        <v>theater</v>
      </c>
      <c r="Q3915" t="str">
        <f t="shared" si="250"/>
        <v>plays</v>
      </c>
      <c r="R3915">
        <f t="shared" si="251"/>
        <v>2014</v>
      </c>
    </row>
    <row r="3916" spans="1:18" ht="43.2" x14ac:dyDescent="0.55000000000000004">
      <c r="A3916">
        <v>3972</v>
      </c>
      <c r="B3916" s="3" t="s">
        <v>3969</v>
      </c>
      <c r="C3916" s="3" t="s">
        <v>8079</v>
      </c>
      <c r="D3916" s="6">
        <v>1000</v>
      </c>
      <c r="E3916" s="8">
        <v>211</v>
      </c>
      <c r="F3916" t="s">
        <v>8220</v>
      </c>
      <c r="G3916" t="s">
        <v>8223</v>
      </c>
      <c r="H3916" t="s">
        <v>8245</v>
      </c>
      <c r="I3916">
        <v>1423186634</v>
      </c>
      <c r="J3916">
        <v>1418002634</v>
      </c>
      <c r="K3916" t="b">
        <v>0</v>
      </c>
      <c r="L3916">
        <v>8</v>
      </c>
      <c r="M3916" t="b">
        <v>0</v>
      </c>
      <c r="N3916" t="s">
        <v>8269</v>
      </c>
      <c r="O3916" s="9">
        <f t="shared" si="248"/>
        <v>41981.067523148144</v>
      </c>
      <c r="P3916" t="str">
        <f t="shared" si="249"/>
        <v>theater</v>
      </c>
      <c r="Q3916" t="str">
        <f t="shared" si="250"/>
        <v>plays</v>
      </c>
      <c r="R3916">
        <f t="shared" si="251"/>
        <v>2014</v>
      </c>
    </row>
    <row r="3917" spans="1:18" ht="43.2" x14ac:dyDescent="0.55000000000000004">
      <c r="A3917">
        <v>3974</v>
      </c>
      <c r="B3917" s="3" t="s">
        <v>3971</v>
      </c>
      <c r="C3917" s="3" t="s">
        <v>8081</v>
      </c>
      <c r="D3917" s="6">
        <v>1000</v>
      </c>
      <c r="E3917" s="8">
        <v>320</v>
      </c>
      <c r="F3917" t="s">
        <v>8220</v>
      </c>
      <c r="G3917" t="s">
        <v>8224</v>
      </c>
      <c r="H3917" t="s">
        <v>8246</v>
      </c>
      <c r="I3917">
        <v>1464872848</v>
      </c>
      <c r="J3917">
        <v>1462280848</v>
      </c>
      <c r="K3917" t="b">
        <v>0</v>
      </c>
      <c r="L3917">
        <v>11</v>
      </c>
      <c r="M3917" t="b">
        <v>0</v>
      </c>
      <c r="N3917" t="s">
        <v>8269</v>
      </c>
      <c r="O3917" s="9">
        <f t="shared" si="248"/>
        <v>42493.546851851846</v>
      </c>
      <c r="P3917" t="str">
        <f t="shared" si="249"/>
        <v>theater</v>
      </c>
      <c r="Q3917" t="str">
        <f t="shared" si="250"/>
        <v>plays</v>
      </c>
      <c r="R3917">
        <f t="shared" si="251"/>
        <v>2016</v>
      </c>
    </row>
    <row r="3918" spans="1:18" ht="43.2" x14ac:dyDescent="0.55000000000000004">
      <c r="A3918">
        <v>4008</v>
      </c>
      <c r="B3918" s="3" t="s">
        <v>4004</v>
      </c>
      <c r="C3918" s="3" t="s">
        <v>8113</v>
      </c>
      <c r="D3918" s="6">
        <v>1000</v>
      </c>
      <c r="E3918" s="8">
        <v>60</v>
      </c>
      <c r="F3918" t="s">
        <v>8220</v>
      </c>
      <c r="G3918" t="s">
        <v>8224</v>
      </c>
      <c r="H3918" t="s">
        <v>8246</v>
      </c>
      <c r="I3918">
        <v>1437606507</v>
      </c>
      <c r="J3918">
        <v>1435014507</v>
      </c>
      <c r="K3918" t="b">
        <v>0</v>
      </c>
      <c r="L3918">
        <v>4</v>
      </c>
      <c r="M3918" t="b">
        <v>0</v>
      </c>
      <c r="N3918" t="s">
        <v>8269</v>
      </c>
      <c r="O3918" s="9">
        <f t="shared" si="248"/>
        <v>42177.964201388888</v>
      </c>
      <c r="P3918" t="str">
        <f t="shared" si="249"/>
        <v>theater</v>
      </c>
      <c r="Q3918" t="str">
        <f t="shared" si="250"/>
        <v>plays</v>
      </c>
      <c r="R3918">
        <f t="shared" si="251"/>
        <v>2015</v>
      </c>
    </row>
    <row r="3919" spans="1:18" ht="28.8" x14ac:dyDescent="0.55000000000000004">
      <c r="A3919">
        <v>4070</v>
      </c>
      <c r="B3919" s="3" t="s">
        <v>4066</v>
      </c>
      <c r="C3919" s="3" t="s">
        <v>8173</v>
      </c>
      <c r="D3919" s="6">
        <v>1000</v>
      </c>
      <c r="E3919" s="8">
        <v>165</v>
      </c>
      <c r="F3919" t="s">
        <v>8220</v>
      </c>
      <c r="G3919" t="s">
        <v>8223</v>
      </c>
      <c r="H3919" t="s">
        <v>8245</v>
      </c>
      <c r="I3919">
        <v>1425178800</v>
      </c>
      <c r="J3919">
        <v>1422374420</v>
      </c>
      <c r="K3919" t="b">
        <v>0</v>
      </c>
      <c r="L3919">
        <v>6</v>
      </c>
      <c r="M3919" t="b">
        <v>0</v>
      </c>
      <c r="N3919" t="s">
        <v>8269</v>
      </c>
      <c r="O3919" s="9">
        <f t="shared" si="248"/>
        <v>42031.666898148149</v>
      </c>
      <c r="P3919" t="str">
        <f t="shared" si="249"/>
        <v>theater</v>
      </c>
      <c r="Q3919" t="str">
        <f t="shared" si="250"/>
        <v>plays</v>
      </c>
      <c r="R3919">
        <f t="shared" si="251"/>
        <v>2015</v>
      </c>
    </row>
    <row r="3920" spans="1:18" ht="57.6" x14ac:dyDescent="0.55000000000000004">
      <c r="A3920">
        <v>4072</v>
      </c>
      <c r="B3920" s="3" t="s">
        <v>4068</v>
      </c>
      <c r="C3920" s="3" t="s">
        <v>8175</v>
      </c>
      <c r="D3920" s="6">
        <v>1000</v>
      </c>
      <c r="E3920" s="8">
        <v>4</v>
      </c>
      <c r="F3920" t="s">
        <v>8220</v>
      </c>
      <c r="G3920" t="s">
        <v>8224</v>
      </c>
      <c r="H3920" t="s">
        <v>8246</v>
      </c>
      <c r="I3920">
        <v>1408646111</v>
      </c>
      <c r="J3920">
        <v>1403462111</v>
      </c>
      <c r="K3920" t="b">
        <v>0</v>
      </c>
      <c r="L3920">
        <v>2</v>
      </c>
      <c r="M3920" t="b">
        <v>0</v>
      </c>
      <c r="N3920" t="s">
        <v>8269</v>
      </c>
      <c r="O3920" s="9">
        <f t="shared" si="248"/>
        <v>41812.77443287037</v>
      </c>
      <c r="P3920" t="str">
        <f t="shared" si="249"/>
        <v>theater</v>
      </c>
      <c r="Q3920" t="str">
        <f t="shared" si="250"/>
        <v>plays</v>
      </c>
      <c r="R3920">
        <f t="shared" si="251"/>
        <v>2014</v>
      </c>
    </row>
    <row r="3921" spans="1:18" ht="43.2" x14ac:dyDescent="0.55000000000000004">
      <c r="A3921">
        <v>4086</v>
      </c>
      <c r="B3921" s="3" t="s">
        <v>4082</v>
      </c>
      <c r="C3921" s="3" t="s">
        <v>8189</v>
      </c>
      <c r="D3921" s="6">
        <v>1000</v>
      </c>
      <c r="E3921" s="8">
        <v>47</v>
      </c>
      <c r="F3921" t="s">
        <v>8220</v>
      </c>
      <c r="G3921" t="s">
        <v>8223</v>
      </c>
      <c r="H3921" t="s">
        <v>8245</v>
      </c>
      <c r="I3921">
        <v>1448078400</v>
      </c>
      <c r="J3921">
        <v>1445985299</v>
      </c>
      <c r="K3921" t="b">
        <v>0</v>
      </c>
      <c r="L3921">
        <v>5</v>
      </c>
      <c r="M3921" t="b">
        <v>0</v>
      </c>
      <c r="N3921" t="s">
        <v>8269</v>
      </c>
      <c r="O3921" s="9">
        <f t="shared" si="248"/>
        <v>42304.940960648149</v>
      </c>
      <c r="P3921" t="str">
        <f t="shared" si="249"/>
        <v>theater</v>
      </c>
      <c r="Q3921" t="str">
        <f t="shared" si="250"/>
        <v>plays</v>
      </c>
      <c r="R3921">
        <f t="shared" si="251"/>
        <v>2015</v>
      </c>
    </row>
    <row r="3922" spans="1:18" ht="43.2" x14ac:dyDescent="0.55000000000000004">
      <c r="A3922">
        <v>4090</v>
      </c>
      <c r="B3922" s="3" t="s">
        <v>4086</v>
      </c>
      <c r="C3922" s="3" t="s">
        <v>8193</v>
      </c>
      <c r="D3922" s="6">
        <v>1000</v>
      </c>
      <c r="E3922" s="8">
        <v>32</v>
      </c>
      <c r="F3922" t="s">
        <v>8220</v>
      </c>
      <c r="G3922" t="s">
        <v>8223</v>
      </c>
      <c r="H3922" t="s">
        <v>8245</v>
      </c>
      <c r="I3922">
        <v>1438959600</v>
      </c>
      <c r="J3922">
        <v>1437754137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248"/>
        <v>42209.67288194444</v>
      </c>
      <c r="P3922" t="str">
        <f t="shared" si="249"/>
        <v>theater</v>
      </c>
      <c r="Q3922" t="str">
        <f t="shared" si="250"/>
        <v>plays</v>
      </c>
      <c r="R3922">
        <f t="shared" si="251"/>
        <v>2015</v>
      </c>
    </row>
    <row r="3923" spans="1:18" ht="43.2" x14ac:dyDescent="0.55000000000000004">
      <c r="A3923">
        <v>4103</v>
      </c>
      <c r="B3923" s="3" t="s">
        <v>4099</v>
      </c>
      <c r="C3923" s="3" t="s">
        <v>8206</v>
      </c>
      <c r="D3923" s="6">
        <v>1000</v>
      </c>
      <c r="E3923" s="8">
        <v>100</v>
      </c>
      <c r="F3923" t="s">
        <v>8220</v>
      </c>
      <c r="G3923" t="s">
        <v>8223</v>
      </c>
      <c r="H3923" t="s">
        <v>8245</v>
      </c>
      <c r="I3923">
        <v>1440613920</v>
      </c>
      <c r="J3923">
        <v>1435953566</v>
      </c>
      <c r="K3923" t="b">
        <v>0</v>
      </c>
      <c r="L3923">
        <v>6</v>
      </c>
      <c r="M3923" t="b">
        <v>0</v>
      </c>
      <c r="N3923" t="s">
        <v>8269</v>
      </c>
      <c r="O3923" s="9">
        <f t="shared" si="248"/>
        <v>42188.83293981482</v>
      </c>
      <c r="P3923" t="str">
        <f t="shared" si="249"/>
        <v>theater</v>
      </c>
      <c r="Q3923" t="str">
        <f t="shared" si="250"/>
        <v>plays</v>
      </c>
      <c r="R3923">
        <f t="shared" si="251"/>
        <v>2015</v>
      </c>
    </row>
    <row r="3924" spans="1:18" ht="43.2" x14ac:dyDescent="0.55000000000000004">
      <c r="A3924">
        <v>3458</v>
      </c>
      <c r="B3924" s="3" t="s">
        <v>3457</v>
      </c>
      <c r="C3924" s="3" t="s">
        <v>7568</v>
      </c>
      <c r="D3924" s="6">
        <v>978</v>
      </c>
      <c r="E3924" s="8">
        <v>1216</v>
      </c>
      <c r="F3924" t="s">
        <v>8218</v>
      </c>
      <c r="G3924" t="s">
        <v>8223</v>
      </c>
      <c r="H3924" t="s">
        <v>8245</v>
      </c>
      <c r="I3924">
        <v>1422937620</v>
      </c>
      <c r="J3924">
        <v>1420606303</v>
      </c>
      <c r="K3924" t="b">
        <v>0</v>
      </c>
      <c r="L3924">
        <v>27</v>
      </c>
      <c r="M3924" t="b">
        <v>1</v>
      </c>
      <c r="N3924" t="s">
        <v>8269</v>
      </c>
      <c r="O3924" s="9">
        <f t="shared" si="248"/>
        <v>42011.202581018515</v>
      </c>
      <c r="P3924" t="str">
        <f t="shared" si="249"/>
        <v>theater</v>
      </c>
      <c r="Q3924" t="str">
        <f t="shared" si="250"/>
        <v>plays</v>
      </c>
      <c r="R3924">
        <f t="shared" si="251"/>
        <v>2015</v>
      </c>
    </row>
    <row r="3925" spans="1:18" ht="43.2" x14ac:dyDescent="0.55000000000000004">
      <c r="A3925">
        <v>3532</v>
      </c>
      <c r="B3925" s="3" t="s">
        <v>3531</v>
      </c>
      <c r="C3925" s="3" t="s">
        <v>7642</v>
      </c>
      <c r="D3925" s="6">
        <v>960</v>
      </c>
      <c r="E3925" s="8">
        <v>1142</v>
      </c>
      <c r="F3925" t="s">
        <v>8218</v>
      </c>
      <c r="G3925" t="s">
        <v>8223</v>
      </c>
      <c r="H3925" t="s">
        <v>8245</v>
      </c>
      <c r="I3925">
        <v>1411012740</v>
      </c>
      <c r="J3925">
        <v>1409667827</v>
      </c>
      <c r="K3925" t="b">
        <v>0</v>
      </c>
      <c r="L3925">
        <v>27</v>
      </c>
      <c r="M3925" t="b">
        <v>1</v>
      </c>
      <c r="N3925" t="s">
        <v>8269</v>
      </c>
      <c r="O3925" s="9">
        <f t="shared" si="248"/>
        <v>41884.599849537037</v>
      </c>
      <c r="P3925" t="str">
        <f t="shared" si="249"/>
        <v>theater</v>
      </c>
      <c r="Q3925" t="str">
        <f t="shared" si="250"/>
        <v>plays</v>
      </c>
      <c r="R3925">
        <f t="shared" si="251"/>
        <v>2014</v>
      </c>
    </row>
    <row r="3926" spans="1:18" ht="43.2" x14ac:dyDescent="0.55000000000000004">
      <c r="A3926">
        <v>3510</v>
      </c>
      <c r="B3926" s="3" t="s">
        <v>3509</v>
      </c>
      <c r="C3926" s="3" t="s">
        <v>7620</v>
      </c>
      <c r="D3926" s="6">
        <v>900</v>
      </c>
      <c r="E3926" s="8">
        <v>905</v>
      </c>
      <c r="F3926" t="s">
        <v>8218</v>
      </c>
      <c r="G3926" t="s">
        <v>8223</v>
      </c>
      <c r="H3926" t="s">
        <v>8245</v>
      </c>
      <c r="I3926">
        <v>1404312846</v>
      </c>
      <c r="J3926">
        <v>1402584846</v>
      </c>
      <c r="K3926" t="b">
        <v>0</v>
      </c>
      <c r="L3926">
        <v>15</v>
      </c>
      <c r="M3926" t="b">
        <v>1</v>
      </c>
      <c r="N3926" t="s">
        <v>8269</v>
      </c>
      <c r="O3926" s="9">
        <f t="shared" si="248"/>
        <v>41802.62090277778</v>
      </c>
      <c r="P3926" t="str">
        <f t="shared" si="249"/>
        <v>theater</v>
      </c>
      <c r="Q3926" t="str">
        <f t="shared" si="250"/>
        <v>plays</v>
      </c>
      <c r="R3926">
        <f t="shared" si="251"/>
        <v>2014</v>
      </c>
    </row>
    <row r="3927" spans="1:18" ht="43.2" x14ac:dyDescent="0.55000000000000004">
      <c r="A3927">
        <v>3565</v>
      </c>
      <c r="B3927" s="3" t="s">
        <v>3564</v>
      </c>
      <c r="C3927" s="3" t="s">
        <v>7675</v>
      </c>
      <c r="D3927" s="6">
        <v>900</v>
      </c>
      <c r="E3927" s="8">
        <v>1175</v>
      </c>
      <c r="F3927" t="s">
        <v>8218</v>
      </c>
      <c r="G3927" t="s">
        <v>8223</v>
      </c>
      <c r="H3927" t="s">
        <v>8245</v>
      </c>
      <c r="I3927">
        <v>1420048208</v>
      </c>
      <c r="J3927">
        <v>1417456208</v>
      </c>
      <c r="K3927" t="b">
        <v>0</v>
      </c>
      <c r="L3927">
        <v>12</v>
      </c>
      <c r="M3927" t="b">
        <v>1</v>
      </c>
      <c r="N3927" t="s">
        <v>8269</v>
      </c>
      <c r="O3927" s="9">
        <f t="shared" si="248"/>
        <v>41974.743148148147</v>
      </c>
      <c r="P3927" t="str">
        <f t="shared" si="249"/>
        <v>theater</v>
      </c>
      <c r="Q3927" t="str">
        <f t="shared" si="250"/>
        <v>plays</v>
      </c>
      <c r="R3927">
        <f t="shared" si="251"/>
        <v>2014</v>
      </c>
    </row>
    <row r="3928" spans="1:18" ht="43.2" x14ac:dyDescent="0.55000000000000004">
      <c r="A3928">
        <v>3580</v>
      </c>
      <c r="B3928" s="3" t="s">
        <v>3579</v>
      </c>
      <c r="C3928" s="3" t="s">
        <v>7690</v>
      </c>
      <c r="D3928" s="6">
        <v>900</v>
      </c>
      <c r="E3928" s="8">
        <v>1025</v>
      </c>
      <c r="F3928" t="s">
        <v>8218</v>
      </c>
      <c r="G3928" t="s">
        <v>8223</v>
      </c>
      <c r="H3928" t="s">
        <v>8245</v>
      </c>
      <c r="I3928">
        <v>1425185940</v>
      </c>
      <c r="J3928">
        <v>1421900022</v>
      </c>
      <c r="K3928" t="b">
        <v>0</v>
      </c>
      <c r="L3928">
        <v>27</v>
      </c>
      <c r="M3928" t="b">
        <v>1</v>
      </c>
      <c r="N3928" t="s">
        <v>8269</v>
      </c>
      <c r="O3928" s="9">
        <f t="shared" si="248"/>
        <v>42026.176180555558</v>
      </c>
      <c r="P3928" t="str">
        <f t="shared" si="249"/>
        <v>theater</v>
      </c>
      <c r="Q3928" t="str">
        <f t="shared" si="250"/>
        <v>plays</v>
      </c>
      <c r="R3928">
        <f t="shared" si="251"/>
        <v>2015</v>
      </c>
    </row>
    <row r="3929" spans="1:18" ht="57.6" x14ac:dyDescent="0.55000000000000004">
      <c r="A3929">
        <v>1296</v>
      </c>
      <c r="B3929" s="3" t="s">
        <v>1297</v>
      </c>
      <c r="C3929" s="3" t="s">
        <v>5406</v>
      </c>
      <c r="D3929" s="6">
        <v>850</v>
      </c>
      <c r="E3929" s="8">
        <v>1200</v>
      </c>
      <c r="F3929" t="s">
        <v>8218</v>
      </c>
      <c r="G3929" t="s">
        <v>8224</v>
      </c>
      <c r="H3929" t="s">
        <v>8246</v>
      </c>
      <c r="I3929">
        <v>1457914373</v>
      </c>
      <c r="J3929">
        <v>1456189973</v>
      </c>
      <c r="K3929" t="b">
        <v>0</v>
      </c>
      <c r="L3929">
        <v>23</v>
      </c>
      <c r="M3929" t="b">
        <v>1</v>
      </c>
      <c r="N3929" t="s">
        <v>8269</v>
      </c>
      <c r="O3929" s="9">
        <f t="shared" si="248"/>
        <v>42423.050613425927</v>
      </c>
      <c r="P3929" t="str">
        <f t="shared" si="249"/>
        <v>theater</v>
      </c>
      <c r="Q3929" t="str">
        <f t="shared" si="250"/>
        <v>plays</v>
      </c>
      <c r="R3929">
        <f t="shared" si="251"/>
        <v>2016</v>
      </c>
    </row>
    <row r="3930" spans="1:18" ht="57.6" x14ac:dyDescent="0.55000000000000004">
      <c r="A3930">
        <v>2837</v>
      </c>
      <c r="B3930" s="3" t="s">
        <v>2837</v>
      </c>
      <c r="C3930" s="3" t="s">
        <v>6947</v>
      </c>
      <c r="D3930" s="6">
        <v>850</v>
      </c>
      <c r="E3930" s="8">
        <v>850</v>
      </c>
      <c r="F3930" t="s">
        <v>8218</v>
      </c>
      <c r="G3930" t="s">
        <v>8228</v>
      </c>
      <c r="H3930" t="s">
        <v>8250</v>
      </c>
      <c r="I3930">
        <v>1449701284</v>
      </c>
      <c r="J3930">
        <v>1446241684</v>
      </c>
      <c r="K3930" t="b">
        <v>0</v>
      </c>
      <c r="L3930">
        <v>21</v>
      </c>
      <c r="M3930" t="b">
        <v>1</v>
      </c>
      <c r="N3930" t="s">
        <v>8269</v>
      </c>
      <c r="O3930" s="9">
        <f t="shared" si="248"/>
        <v>42307.908379629633</v>
      </c>
      <c r="P3930" t="str">
        <f t="shared" si="249"/>
        <v>theater</v>
      </c>
      <c r="Q3930" t="str">
        <f t="shared" si="250"/>
        <v>plays</v>
      </c>
      <c r="R3930">
        <f t="shared" si="251"/>
        <v>2015</v>
      </c>
    </row>
    <row r="3931" spans="1:18" ht="43.2" x14ac:dyDescent="0.55000000000000004">
      <c r="A3931">
        <v>3726</v>
      </c>
      <c r="B3931" s="3" t="s">
        <v>3723</v>
      </c>
      <c r="C3931" s="3" t="s">
        <v>7836</v>
      </c>
      <c r="D3931" s="6">
        <v>850</v>
      </c>
      <c r="E3931" s="8">
        <v>2879</v>
      </c>
      <c r="F3931" t="s">
        <v>8218</v>
      </c>
      <c r="G3931" t="s">
        <v>8223</v>
      </c>
      <c r="H3931" t="s">
        <v>8245</v>
      </c>
      <c r="I3931">
        <v>1461963600</v>
      </c>
      <c r="J3931">
        <v>1459567371</v>
      </c>
      <c r="K3931" t="b">
        <v>0</v>
      </c>
      <c r="L3931">
        <v>46</v>
      </c>
      <c r="M3931" t="b">
        <v>1</v>
      </c>
      <c r="N3931" t="s">
        <v>8269</v>
      </c>
      <c r="O3931" s="9">
        <f t="shared" si="248"/>
        <v>42462.140868055561</v>
      </c>
      <c r="P3931" t="str">
        <f t="shared" si="249"/>
        <v>theater</v>
      </c>
      <c r="Q3931" t="str">
        <f t="shared" si="250"/>
        <v>plays</v>
      </c>
      <c r="R3931">
        <f t="shared" si="251"/>
        <v>2016</v>
      </c>
    </row>
    <row r="3932" spans="1:18" ht="43.2" x14ac:dyDescent="0.55000000000000004">
      <c r="A3932">
        <v>3732</v>
      </c>
      <c r="B3932" s="3" t="s">
        <v>3729</v>
      </c>
      <c r="C3932" s="3" t="s">
        <v>7842</v>
      </c>
      <c r="D3932" s="6">
        <v>850</v>
      </c>
      <c r="E3932" s="8">
        <v>131</v>
      </c>
      <c r="F3932" t="s">
        <v>8220</v>
      </c>
      <c r="G3932" t="s">
        <v>8232</v>
      </c>
      <c r="H3932" t="s">
        <v>8248</v>
      </c>
      <c r="I3932">
        <v>1422100800</v>
      </c>
      <c r="J3932">
        <v>1416932133</v>
      </c>
      <c r="K3932" t="b">
        <v>0</v>
      </c>
      <c r="L3932">
        <v>4</v>
      </c>
      <c r="M3932" t="b">
        <v>0</v>
      </c>
      <c r="N3932" t="s">
        <v>8269</v>
      </c>
      <c r="O3932" s="9">
        <f t="shared" si="248"/>
        <v>41968.677465277782</v>
      </c>
      <c r="P3932" t="str">
        <f t="shared" si="249"/>
        <v>theater</v>
      </c>
      <c r="Q3932" t="str">
        <f t="shared" si="250"/>
        <v>plays</v>
      </c>
      <c r="R3932">
        <f t="shared" si="251"/>
        <v>2014</v>
      </c>
    </row>
    <row r="3933" spans="1:18" ht="57.6" x14ac:dyDescent="0.55000000000000004">
      <c r="A3933">
        <v>3982</v>
      </c>
      <c r="B3933" s="3" t="s">
        <v>3978</v>
      </c>
      <c r="C3933" s="3" t="s">
        <v>8088</v>
      </c>
      <c r="D3933" s="6">
        <v>850</v>
      </c>
      <c r="E3933" s="8">
        <v>170</v>
      </c>
      <c r="F3933" t="s">
        <v>8220</v>
      </c>
      <c r="G3933" t="s">
        <v>8224</v>
      </c>
      <c r="H3933" t="s">
        <v>8246</v>
      </c>
      <c r="I3933">
        <v>1436297180</v>
      </c>
      <c r="J3933">
        <v>1431113180</v>
      </c>
      <c r="K3933" t="b">
        <v>0</v>
      </c>
      <c r="L3933">
        <v>5</v>
      </c>
      <c r="M3933" t="b">
        <v>0</v>
      </c>
      <c r="N3933" t="s">
        <v>8269</v>
      </c>
      <c r="O3933" s="9">
        <f t="shared" si="248"/>
        <v>42132.809953703705</v>
      </c>
      <c r="P3933" t="str">
        <f t="shared" si="249"/>
        <v>theater</v>
      </c>
      <c r="Q3933" t="str">
        <f t="shared" si="250"/>
        <v>plays</v>
      </c>
      <c r="R3933">
        <f t="shared" si="251"/>
        <v>2015</v>
      </c>
    </row>
    <row r="3934" spans="1:18" ht="43.2" x14ac:dyDescent="0.55000000000000004">
      <c r="A3934">
        <v>2796</v>
      </c>
      <c r="B3934" s="3" t="s">
        <v>2796</v>
      </c>
      <c r="C3934" s="3" t="s">
        <v>6906</v>
      </c>
      <c r="D3934" s="6">
        <v>800</v>
      </c>
      <c r="E3934" s="8">
        <v>924</v>
      </c>
      <c r="F3934" t="s">
        <v>8218</v>
      </c>
      <c r="G3934" t="s">
        <v>8224</v>
      </c>
      <c r="H3934" t="s">
        <v>8246</v>
      </c>
      <c r="I3934">
        <v>1404564028</v>
      </c>
      <c r="J3934">
        <v>1401972028</v>
      </c>
      <c r="K3934" t="b">
        <v>0</v>
      </c>
      <c r="L3934">
        <v>21</v>
      </c>
      <c r="M3934" t="b">
        <v>1</v>
      </c>
      <c r="N3934" t="s">
        <v>8269</v>
      </c>
      <c r="O3934" s="9">
        <f t="shared" si="248"/>
        <v>41795.528101851851</v>
      </c>
      <c r="P3934" t="str">
        <f t="shared" si="249"/>
        <v>theater</v>
      </c>
      <c r="Q3934" t="str">
        <f t="shared" si="250"/>
        <v>plays</v>
      </c>
      <c r="R3934">
        <f t="shared" si="251"/>
        <v>2014</v>
      </c>
    </row>
    <row r="3935" spans="1:18" ht="43.2" x14ac:dyDescent="0.55000000000000004">
      <c r="A3935">
        <v>2834</v>
      </c>
      <c r="B3935" s="3" t="s">
        <v>2834</v>
      </c>
      <c r="C3935" s="3" t="s">
        <v>6944</v>
      </c>
      <c r="D3935" s="6">
        <v>800</v>
      </c>
      <c r="E3935" s="8">
        <v>1360</v>
      </c>
      <c r="F3935" t="s">
        <v>8218</v>
      </c>
      <c r="G3935" t="s">
        <v>8224</v>
      </c>
      <c r="H3935" t="s">
        <v>8246</v>
      </c>
      <c r="I3935">
        <v>1422658930</v>
      </c>
      <c r="J3935">
        <v>1421362930</v>
      </c>
      <c r="K3935" t="b">
        <v>0</v>
      </c>
      <c r="L3935">
        <v>21</v>
      </c>
      <c r="M3935" t="b">
        <v>1</v>
      </c>
      <c r="N3935" t="s">
        <v>8269</v>
      </c>
      <c r="O3935" s="9">
        <f t="shared" si="248"/>
        <v>42019.959837962961</v>
      </c>
      <c r="P3935" t="str">
        <f t="shared" si="249"/>
        <v>theater</v>
      </c>
      <c r="Q3935" t="str">
        <f t="shared" si="250"/>
        <v>plays</v>
      </c>
      <c r="R3935">
        <f t="shared" si="251"/>
        <v>2015</v>
      </c>
    </row>
    <row r="3936" spans="1:18" ht="43.2" x14ac:dyDescent="0.55000000000000004">
      <c r="A3936">
        <v>3283</v>
      </c>
      <c r="B3936" s="3" t="s">
        <v>3283</v>
      </c>
      <c r="C3936" s="3" t="s">
        <v>7393</v>
      </c>
      <c r="D3936" s="6">
        <v>800</v>
      </c>
      <c r="E3936" s="8">
        <v>838</v>
      </c>
      <c r="F3936" t="s">
        <v>8218</v>
      </c>
      <c r="G3936" t="s">
        <v>8224</v>
      </c>
      <c r="H3936" t="s">
        <v>8246</v>
      </c>
      <c r="I3936">
        <v>1455138000</v>
      </c>
      <c r="J3936">
        <v>1452448298</v>
      </c>
      <c r="K3936" t="b">
        <v>0</v>
      </c>
      <c r="L3936">
        <v>47</v>
      </c>
      <c r="M3936" t="b">
        <v>1</v>
      </c>
      <c r="N3936" t="s">
        <v>8269</v>
      </c>
      <c r="O3936" s="9">
        <f t="shared" si="248"/>
        <v>42379.74418981481</v>
      </c>
      <c r="P3936" t="str">
        <f t="shared" si="249"/>
        <v>theater</v>
      </c>
      <c r="Q3936" t="str">
        <f t="shared" si="250"/>
        <v>plays</v>
      </c>
      <c r="R3936">
        <f t="shared" si="251"/>
        <v>2016</v>
      </c>
    </row>
    <row r="3937" spans="1:18" ht="43.2" x14ac:dyDescent="0.55000000000000004">
      <c r="A3937">
        <v>3314</v>
      </c>
      <c r="B3937" s="3" t="s">
        <v>3314</v>
      </c>
      <c r="C3937" s="3" t="s">
        <v>7424</v>
      </c>
      <c r="D3937" s="6">
        <v>800</v>
      </c>
      <c r="E3937" s="8">
        <v>1686</v>
      </c>
      <c r="F3937" t="s">
        <v>8218</v>
      </c>
      <c r="G3937" t="s">
        <v>8224</v>
      </c>
      <c r="H3937" t="s">
        <v>8246</v>
      </c>
      <c r="I3937">
        <v>1431115500</v>
      </c>
      <c r="J3937">
        <v>1428733511</v>
      </c>
      <c r="K3937" t="b">
        <v>0</v>
      </c>
      <c r="L3937">
        <v>58</v>
      </c>
      <c r="M3937" t="b">
        <v>1</v>
      </c>
      <c r="N3937" t="s">
        <v>8269</v>
      </c>
      <c r="O3937" s="9">
        <f t="shared" si="248"/>
        <v>42105.267488425925</v>
      </c>
      <c r="P3937" t="str">
        <f t="shared" si="249"/>
        <v>theater</v>
      </c>
      <c r="Q3937" t="str">
        <f t="shared" si="250"/>
        <v>plays</v>
      </c>
      <c r="R3937">
        <f t="shared" si="251"/>
        <v>2015</v>
      </c>
    </row>
    <row r="3938" spans="1:18" ht="43.2" x14ac:dyDescent="0.55000000000000004">
      <c r="A3938">
        <v>3327</v>
      </c>
      <c r="B3938" s="3" t="s">
        <v>3327</v>
      </c>
      <c r="C3938" s="3" t="s">
        <v>7437</v>
      </c>
      <c r="D3938" s="6">
        <v>800</v>
      </c>
      <c r="E3938" s="8">
        <v>810</v>
      </c>
      <c r="F3938" t="s">
        <v>8218</v>
      </c>
      <c r="G3938" t="s">
        <v>8224</v>
      </c>
      <c r="H3938" t="s">
        <v>8246</v>
      </c>
      <c r="I3938">
        <v>1462697966</v>
      </c>
      <c r="J3938">
        <v>1460105966</v>
      </c>
      <c r="K3938" t="b">
        <v>0</v>
      </c>
      <c r="L3938">
        <v>33</v>
      </c>
      <c r="M3938" t="b">
        <v>1</v>
      </c>
      <c r="N3938" t="s">
        <v>8269</v>
      </c>
      <c r="O3938" s="9">
        <f t="shared" si="248"/>
        <v>42468.374606481477</v>
      </c>
      <c r="P3938" t="str">
        <f t="shared" si="249"/>
        <v>theater</v>
      </c>
      <c r="Q3938" t="str">
        <f t="shared" si="250"/>
        <v>plays</v>
      </c>
      <c r="R3938">
        <f t="shared" si="251"/>
        <v>2016</v>
      </c>
    </row>
    <row r="3939" spans="1:18" ht="43.2" x14ac:dyDescent="0.55000000000000004">
      <c r="A3939">
        <v>3449</v>
      </c>
      <c r="B3939" s="3" t="s">
        <v>3448</v>
      </c>
      <c r="C3939" s="3" t="s">
        <v>7559</v>
      </c>
      <c r="D3939" s="6">
        <v>800</v>
      </c>
      <c r="E3939" s="8">
        <v>1365</v>
      </c>
      <c r="F3939" t="s">
        <v>8218</v>
      </c>
      <c r="G3939" t="s">
        <v>8223</v>
      </c>
      <c r="H3939" t="s">
        <v>8245</v>
      </c>
      <c r="I3939">
        <v>1468036800</v>
      </c>
      <c r="J3939">
        <v>1465607738</v>
      </c>
      <c r="K3939" t="b">
        <v>0</v>
      </c>
      <c r="L3939">
        <v>20</v>
      </c>
      <c r="M3939" t="b">
        <v>1</v>
      </c>
      <c r="N3939" t="s">
        <v>8269</v>
      </c>
      <c r="O3939" s="9">
        <f t="shared" si="248"/>
        <v>42532.052523148144</v>
      </c>
      <c r="P3939" t="str">
        <f t="shared" si="249"/>
        <v>theater</v>
      </c>
      <c r="Q3939" t="str">
        <f t="shared" si="250"/>
        <v>plays</v>
      </c>
      <c r="R3939">
        <f t="shared" si="251"/>
        <v>2016</v>
      </c>
    </row>
    <row r="3940" spans="1:18" ht="43.2" x14ac:dyDescent="0.55000000000000004">
      <c r="A3940">
        <v>3608</v>
      </c>
      <c r="B3940" s="3" t="s">
        <v>3607</v>
      </c>
      <c r="C3940" s="3" t="s">
        <v>7718</v>
      </c>
      <c r="D3940" s="6">
        <v>800</v>
      </c>
      <c r="E3940" s="8">
        <v>800</v>
      </c>
      <c r="F3940" t="s">
        <v>8218</v>
      </c>
      <c r="G3940" t="s">
        <v>8224</v>
      </c>
      <c r="H3940" t="s">
        <v>8246</v>
      </c>
      <c r="I3940">
        <v>1466172000</v>
      </c>
      <c r="J3940">
        <v>1463418090</v>
      </c>
      <c r="K3940" t="b">
        <v>0</v>
      </c>
      <c r="L3940">
        <v>27</v>
      </c>
      <c r="M3940" t="b">
        <v>1</v>
      </c>
      <c r="N3940" t="s">
        <v>8269</v>
      </c>
      <c r="O3940" s="9">
        <f t="shared" si="248"/>
        <v>42506.709375000006</v>
      </c>
      <c r="P3940" t="str">
        <f t="shared" si="249"/>
        <v>theater</v>
      </c>
      <c r="Q3940" t="str">
        <f t="shared" si="250"/>
        <v>plays</v>
      </c>
      <c r="R3940">
        <f t="shared" si="251"/>
        <v>2016</v>
      </c>
    </row>
    <row r="3941" spans="1:18" ht="43.2" x14ac:dyDescent="0.55000000000000004">
      <c r="A3941">
        <v>3664</v>
      </c>
      <c r="B3941" s="3" t="s">
        <v>3661</v>
      </c>
      <c r="C3941" s="3" t="s">
        <v>7774</v>
      </c>
      <c r="D3941" s="6">
        <v>800</v>
      </c>
      <c r="E3941" s="8">
        <v>875</v>
      </c>
      <c r="F3941" t="s">
        <v>8218</v>
      </c>
      <c r="G3941" t="s">
        <v>8223</v>
      </c>
      <c r="H3941" t="s">
        <v>8245</v>
      </c>
      <c r="I3941">
        <v>1466056689</v>
      </c>
      <c r="J3941">
        <v>1464847089</v>
      </c>
      <c r="K3941" t="b">
        <v>0</v>
      </c>
      <c r="L3941">
        <v>19</v>
      </c>
      <c r="M3941" t="b">
        <v>1</v>
      </c>
      <c r="N3941" t="s">
        <v>8269</v>
      </c>
      <c r="O3941" s="9">
        <f t="shared" si="248"/>
        <v>42523.248715277776</v>
      </c>
      <c r="P3941" t="str">
        <f t="shared" si="249"/>
        <v>theater</v>
      </c>
      <c r="Q3941" t="str">
        <f t="shared" si="250"/>
        <v>plays</v>
      </c>
      <c r="R3941">
        <f t="shared" si="251"/>
        <v>2016</v>
      </c>
    </row>
    <row r="3942" spans="1:18" ht="43.2" x14ac:dyDescent="0.55000000000000004">
      <c r="A3942">
        <v>3676</v>
      </c>
      <c r="B3942" s="3" t="s">
        <v>3673</v>
      </c>
      <c r="C3942" s="3" t="s">
        <v>7786</v>
      </c>
      <c r="D3942" s="6">
        <v>800</v>
      </c>
      <c r="E3942" s="8">
        <v>1030</v>
      </c>
      <c r="F3942" t="s">
        <v>8218</v>
      </c>
      <c r="G3942" t="s">
        <v>8223</v>
      </c>
      <c r="H3942" t="s">
        <v>8245</v>
      </c>
      <c r="I3942">
        <v>1410550484</v>
      </c>
      <c r="J3942">
        <v>1408995284</v>
      </c>
      <c r="K3942" t="b">
        <v>0</v>
      </c>
      <c r="L3942">
        <v>16</v>
      </c>
      <c r="M3942" t="b">
        <v>1</v>
      </c>
      <c r="N3942" t="s">
        <v>8269</v>
      </c>
      <c r="O3942" s="9">
        <f t="shared" si="248"/>
        <v>41876.815787037034</v>
      </c>
      <c r="P3942" t="str">
        <f t="shared" si="249"/>
        <v>theater</v>
      </c>
      <c r="Q3942" t="str">
        <f t="shared" si="250"/>
        <v>plays</v>
      </c>
      <c r="R3942">
        <f t="shared" si="251"/>
        <v>2014</v>
      </c>
    </row>
    <row r="3943" spans="1:18" ht="43.2" x14ac:dyDescent="0.55000000000000004">
      <c r="A3943">
        <v>3716</v>
      </c>
      <c r="B3943" s="3" t="s">
        <v>3713</v>
      </c>
      <c r="C3943" s="3" t="s">
        <v>7826</v>
      </c>
      <c r="D3943" s="6">
        <v>800</v>
      </c>
      <c r="E3943" s="8">
        <v>1246</v>
      </c>
      <c r="F3943" t="s">
        <v>8218</v>
      </c>
      <c r="G3943" t="s">
        <v>8223</v>
      </c>
      <c r="H3943" t="s">
        <v>8245</v>
      </c>
      <c r="I3943">
        <v>1453411109</v>
      </c>
      <c r="J3943">
        <v>1450819109</v>
      </c>
      <c r="K3943" t="b">
        <v>0</v>
      </c>
      <c r="L3943">
        <v>24</v>
      </c>
      <c r="M3943" t="b">
        <v>1</v>
      </c>
      <c r="N3943" t="s">
        <v>8269</v>
      </c>
      <c r="O3943" s="9">
        <f t="shared" si="248"/>
        <v>42360.887835648144</v>
      </c>
      <c r="P3943" t="str">
        <f t="shared" si="249"/>
        <v>theater</v>
      </c>
      <c r="Q3943" t="str">
        <f t="shared" si="250"/>
        <v>plays</v>
      </c>
      <c r="R3943">
        <f t="shared" si="251"/>
        <v>2015</v>
      </c>
    </row>
    <row r="3944" spans="1:18" ht="43.2" x14ac:dyDescent="0.55000000000000004">
      <c r="A3944">
        <v>3836</v>
      </c>
      <c r="B3944" s="3" t="s">
        <v>3833</v>
      </c>
      <c r="C3944" s="3" t="s">
        <v>7945</v>
      </c>
      <c r="D3944" s="6">
        <v>800</v>
      </c>
      <c r="E3944" s="8">
        <v>900</v>
      </c>
      <c r="F3944" t="s">
        <v>8218</v>
      </c>
      <c r="G3944" t="s">
        <v>8223</v>
      </c>
      <c r="H3944" t="s">
        <v>8245</v>
      </c>
      <c r="I3944">
        <v>1470197340</v>
      </c>
      <c r="J3944">
        <v>1467497652</v>
      </c>
      <c r="K3944" t="b">
        <v>0</v>
      </c>
      <c r="L3944">
        <v>14</v>
      </c>
      <c r="M3944" t="b">
        <v>1</v>
      </c>
      <c r="N3944" t="s">
        <v>8269</v>
      </c>
      <c r="O3944" s="9">
        <f t="shared" si="248"/>
        <v>42553.926527777774</v>
      </c>
      <c r="P3944" t="str">
        <f t="shared" si="249"/>
        <v>theater</v>
      </c>
      <c r="Q3944" t="str">
        <f t="shared" si="250"/>
        <v>plays</v>
      </c>
      <c r="R3944">
        <f t="shared" si="251"/>
        <v>2016</v>
      </c>
    </row>
    <row r="3945" spans="1:18" ht="28.8" x14ac:dyDescent="0.55000000000000004">
      <c r="A3945">
        <v>3891</v>
      </c>
      <c r="B3945" s="3" t="s">
        <v>3888</v>
      </c>
      <c r="C3945" s="3" t="s">
        <v>7999</v>
      </c>
      <c r="D3945" s="6">
        <v>800</v>
      </c>
      <c r="E3945" s="8">
        <v>260</v>
      </c>
      <c r="F3945" t="s">
        <v>8220</v>
      </c>
      <c r="G3945" t="s">
        <v>8223</v>
      </c>
      <c r="H3945" t="s">
        <v>8245</v>
      </c>
      <c r="I3945">
        <v>1427086740</v>
      </c>
      <c r="J3945">
        <v>1424488244</v>
      </c>
      <c r="K3945" t="b">
        <v>0</v>
      </c>
      <c r="L3945">
        <v>7</v>
      </c>
      <c r="M3945" t="b">
        <v>0</v>
      </c>
      <c r="N3945" t="s">
        <v>8269</v>
      </c>
      <c r="O3945" s="9">
        <f t="shared" si="248"/>
        <v>42056.1324537037</v>
      </c>
      <c r="P3945" t="str">
        <f t="shared" si="249"/>
        <v>theater</v>
      </c>
      <c r="Q3945" t="str">
        <f t="shared" si="250"/>
        <v>plays</v>
      </c>
      <c r="R3945">
        <f t="shared" si="251"/>
        <v>2015</v>
      </c>
    </row>
    <row r="3946" spans="1:18" ht="43.2" x14ac:dyDescent="0.55000000000000004">
      <c r="A3946">
        <v>4024</v>
      </c>
      <c r="B3946" s="3" t="s">
        <v>4020</v>
      </c>
      <c r="C3946" s="3" t="s">
        <v>8129</v>
      </c>
      <c r="D3946" s="6">
        <v>800</v>
      </c>
      <c r="E3946" s="8">
        <v>10</v>
      </c>
      <c r="F3946" t="s">
        <v>8220</v>
      </c>
      <c r="G3946" t="s">
        <v>8223</v>
      </c>
      <c r="H3946" t="s">
        <v>8245</v>
      </c>
      <c r="I3946">
        <v>1441037097</v>
      </c>
      <c r="J3946">
        <v>1438445097</v>
      </c>
      <c r="K3946" t="b">
        <v>0</v>
      </c>
      <c r="L3946">
        <v>1</v>
      </c>
      <c r="M3946" t="b">
        <v>0</v>
      </c>
      <c r="N3946" t="s">
        <v>8269</v>
      </c>
      <c r="O3946" s="9">
        <f t="shared" si="248"/>
        <v>42217.670104166667</v>
      </c>
      <c r="P3946" t="str">
        <f t="shared" si="249"/>
        <v>theater</v>
      </c>
      <c r="Q3946" t="str">
        <f t="shared" si="250"/>
        <v>plays</v>
      </c>
      <c r="R3946">
        <f t="shared" si="251"/>
        <v>2015</v>
      </c>
    </row>
    <row r="3947" spans="1:18" ht="43.2" x14ac:dyDescent="0.55000000000000004">
      <c r="A3947">
        <v>3135</v>
      </c>
      <c r="B3947" s="3" t="s">
        <v>3135</v>
      </c>
      <c r="C3947" s="3" t="s">
        <v>7245</v>
      </c>
      <c r="D3947" s="6">
        <v>777</v>
      </c>
      <c r="E3947" s="8">
        <v>162</v>
      </c>
      <c r="F3947" t="s">
        <v>8221</v>
      </c>
      <c r="G3947" t="s">
        <v>8223</v>
      </c>
      <c r="H3947" t="s">
        <v>8245</v>
      </c>
      <c r="I3947">
        <v>1491277121</v>
      </c>
      <c r="J3947">
        <v>1489376321</v>
      </c>
      <c r="K3947" t="b">
        <v>0</v>
      </c>
      <c r="L3947">
        <v>7</v>
      </c>
      <c r="M3947" t="b">
        <v>0</v>
      </c>
      <c r="N3947" t="s">
        <v>8269</v>
      </c>
      <c r="O3947" s="9">
        <f t="shared" si="248"/>
        <v>42807.151863425926</v>
      </c>
      <c r="P3947" t="str">
        <f t="shared" si="249"/>
        <v>theater</v>
      </c>
      <c r="Q3947" t="str">
        <f t="shared" si="250"/>
        <v>plays</v>
      </c>
      <c r="R3947">
        <f t="shared" si="251"/>
        <v>2017</v>
      </c>
    </row>
    <row r="3948" spans="1:18" ht="43.2" x14ac:dyDescent="0.55000000000000004">
      <c r="A3948">
        <v>3552</v>
      </c>
      <c r="B3948" s="3" t="s">
        <v>3551</v>
      </c>
      <c r="C3948" s="3" t="s">
        <v>7662</v>
      </c>
      <c r="D3948" s="6">
        <v>773</v>
      </c>
      <c r="E3948" s="8">
        <v>773</v>
      </c>
      <c r="F3948" t="s">
        <v>8218</v>
      </c>
      <c r="G3948" t="s">
        <v>8224</v>
      </c>
      <c r="H3948" t="s">
        <v>8246</v>
      </c>
      <c r="I3948">
        <v>1403964324</v>
      </c>
      <c r="J3948">
        <v>1401372324</v>
      </c>
      <c r="K3948" t="b">
        <v>0</v>
      </c>
      <c r="L3948">
        <v>20</v>
      </c>
      <c r="M3948" t="b">
        <v>1</v>
      </c>
      <c r="N3948" t="s">
        <v>8269</v>
      </c>
      <c r="O3948" s="9">
        <f t="shared" si="248"/>
        <v>41788.587083333332</v>
      </c>
      <c r="P3948" t="str">
        <f t="shared" si="249"/>
        <v>theater</v>
      </c>
      <c r="Q3948" t="str">
        <f t="shared" si="250"/>
        <v>plays</v>
      </c>
      <c r="R3948">
        <f t="shared" si="251"/>
        <v>2014</v>
      </c>
    </row>
    <row r="3949" spans="1:18" ht="43.2" x14ac:dyDescent="0.55000000000000004">
      <c r="A3949">
        <v>2882</v>
      </c>
      <c r="B3949" s="3" t="s">
        <v>2882</v>
      </c>
      <c r="C3949" s="3" t="s">
        <v>6992</v>
      </c>
      <c r="D3949" s="6">
        <v>750</v>
      </c>
      <c r="E3949" s="8">
        <v>252</v>
      </c>
      <c r="F3949" t="s">
        <v>8220</v>
      </c>
      <c r="G3949" t="s">
        <v>8223</v>
      </c>
      <c r="H3949" t="s">
        <v>8245</v>
      </c>
      <c r="I3949">
        <v>1462112318</v>
      </c>
      <c r="J3949">
        <v>1459520318</v>
      </c>
      <c r="K3949" t="b">
        <v>0</v>
      </c>
      <c r="L3949">
        <v>4</v>
      </c>
      <c r="M3949" t="b">
        <v>0</v>
      </c>
      <c r="N3949" t="s">
        <v>8269</v>
      </c>
      <c r="O3949" s="9">
        <f t="shared" si="248"/>
        <v>42461.596273148149</v>
      </c>
      <c r="P3949" t="str">
        <f t="shared" si="249"/>
        <v>theater</v>
      </c>
      <c r="Q3949" t="str">
        <f t="shared" si="250"/>
        <v>plays</v>
      </c>
      <c r="R3949">
        <f t="shared" si="251"/>
        <v>2016</v>
      </c>
    </row>
    <row r="3950" spans="1:18" ht="43.2" x14ac:dyDescent="0.55000000000000004">
      <c r="A3950">
        <v>2901</v>
      </c>
      <c r="B3950" s="3" t="s">
        <v>2901</v>
      </c>
      <c r="C3950" s="3" t="s">
        <v>7011</v>
      </c>
      <c r="D3950" s="6">
        <v>750</v>
      </c>
      <c r="E3950" s="8">
        <v>6</v>
      </c>
      <c r="F3950" t="s">
        <v>8220</v>
      </c>
      <c r="G3950" t="s">
        <v>8223</v>
      </c>
      <c r="H3950" t="s">
        <v>8245</v>
      </c>
      <c r="I3950">
        <v>1423345339</v>
      </c>
      <c r="J3950">
        <v>1418161339</v>
      </c>
      <c r="K3950" t="b">
        <v>0</v>
      </c>
      <c r="L3950">
        <v>2</v>
      </c>
      <c r="M3950" t="b">
        <v>0</v>
      </c>
      <c r="N3950" t="s">
        <v>8269</v>
      </c>
      <c r="O3950" s="9">
        <f t="shared" si="248"/>
        <v>41982.904386574075</v>
      </c>
      <c r="P3950" t="str">
        <f t="shared" si="249"/>
        <v>theater</v>
      </c>
      <c r="Q3950" t="str">
        <f t="shared" si="250"/>
        <v>plays</v>
      </c>
      <c r="R3950">
        <f t="shared" si="251"/>
        <v>2014</v>
      </c>
    </row>
    <row r="3951" spans="1:18" ht="43.2" x14ac:dyDescent="0.55000000000000004">
      <c r="A3951">
        <v>2978</v>
      </c>
      <c r="B3951" s="3" t="s">
        <v>2978</v>
      </c>
      <c r="C3951" s="3" t="s">
        <v>7088</v>
      </c>
      <c r="D3951" s="6">
        <v>750</v>
      </c>
      <c r="E3951" s="8">
        <v>971</v>
      </c>
      <c r="F3951" t="s">
        <v>8218</v>
      </c>
      <c r="G3951" t="s">
        <v>8223</v>
      </c>
      <c r="H3951" t="s">
        <v>8245</v>
      </c>
      <c r="I3951">
        <v>1413784740</v>
      </c>
      <c r="J3951">
        <v>1412954547</v>
      </c>
      <c r="K3951" t="b">
        <v>0</v>
      </c>
      <c r="L3951">
        <v>16</v>
      </c>
      <c r="M3951" t="b">
        <v>1</v>
      </c>
      <c r="N3951" t="s">
        <v>8269</v>
      </c>
      <c r="O3951" s="9">
        <f t="shared" si="248"/>
        <v>41922.640590277777</v>
      </c>
      <c r="P3951" t="str">
        <f t="shared" si="249"/>
        <v>theater</v>
      </c>
      <c r="Q3951" t="str">
        <f t="shared" si="250"/>
        <v>plays</v>
      </c>
      <c r="R3951">
        <f t="shared" si="251"/>
        <v>2014</v>
      </c>
    </row>
    <row r="3952" spans="1:18" ht="43.2" x14ac:dyDescent="0.55000000000000004">
      <c r="A3952">
        <v>3165</v>
      </c>
      <c r="B3952" s="3" t="s">
        <v>3165</v>
      </c>
      <c r="C3952" s="3" t="s">
        <v>7275</v>
      </c>
      <c r="D3952" s="6">
        <v>750</v>
      </c>
      <c r="E3952" s="8">
        <v>1220</v>
      </c>
      <c r="F3952" t="s">
        <v>8218</v>
      </c>
      <c r="G3952" t="s">
        <v>8223</v>
      </c>
      <c r="H3952" t="s">
        <v>8245</v>
      </c>
      <c r="I3952">
        <v>1304395140</v>
      </c>
      <c r="J3952">
        <v>1302493760</v>
      </c>
      <c r="K3952" t="b">
        <v>1</v>
      </c>
      <c r="L3952">
        <v>21</v>
      </c>
      <c r="M3952" t="b">
        <v>1</v>
      </c>
      <c r="N3952" t="s">
        <v>8269</v>
      </c>
      <c r="O3952" s="9">
        <f t="shared" si="248"/>
        <v>40644.159259259257</v>
      </c>
      <c r="P3952" t="str">
        <f t="shared" si="249"/>
        <v>theater</v>
      </c>
      <c r="Q3952" t="str">
        <f t="shared" si="250"/>
        <v>plays</v>
      </c>
      <c r="R3952">
        <f t="shared" si="251"/>
        <v>2011</v>
      </c>
    </row>
    <row r="3953" spans="1:18" ht="43.2" x14ac:dyDescent="0.55000000000000004">
      <c r="A3953">
        <v>3367</v>
      </c>
      <c r="B3953" s="3" t="s">
        <v>3366</v>
      </c>
      <c r="C3953" s="3" t="s">
        <v>7477</v>
      </c>
      <c r="D3953" s="6">
        <v>750</v>
      </c>
      <c r="E3953" s="8">
        <v>890</v>
      </c>
      <c r="F3953" t="s">
        <v>8218</v>
      </c>
      <c r="G3953" t="s">
        <v>8224</v>
      </c>
      <c r="H3953" t="s">
        <v>8246</v>
      </c>
      <c r="I3953">
        <v>1438467894</v>
      </c>
      <c r="J3953">
        <v>1436307894</v>
      </c>
      <c r="K3953" t="b">
        <v>0</v>
      </c>
      <c r="L3953">
        <v>30</v>
      </c>
      <c r="M3953" t="b">
        <v>1</v>
      </c>
      <c r="N3953" t="s">
        <v>8269</v>
      </c>
      <c r="O3953" s="9">
        <f t="shared" si="248"/>
        <v>42192.933958333335</v>
      </c>
      <c r="P3953" t="str">
        <f t="shared" si="249"/>
        <v>theater</v>
      </c>
      <c r="Q3953" t="str">
        <f t="shared" si="250"/>
        <v>plays</v>
      </c>
      <c r="R3953">
        <f t="shared" si="251"/>
        <v>2015</v>
      </c>
    </row>
    <row r="3954" spans="1:18" ht="43.2" x14ac:dyDescent="0.55000000000000004">
      <c r="A3954">
        <v>3649</v>
      </c>
      <c r="B3954" s="3" t="s">
        <v>3647</v>
      </c>
      <c r="C3954" s="3" t="s">
        <v>7759</v>
      </c>
      <c r="D3954" s="6">
        <v>750</v>
      </c>
      <c r="E3954" s="8">
        <v>780</v>
      </c>
      <c r="F3954" t="s">
        <v>8218</v>
      </c>
      <c r="G3954" t="s">
        <v>8228</v>
      </c>
      <c r="H3954" t="s">
        <v>8250</v>
      </c>
      <c r="I3954">
        <v>1402938394</v>
      </c>
      <c r="J3954">
        <v>1400691994</v>
      </c>
      <c r="K3954" t="b">
        <v>0</v>
      </c>
      <c r="L3954">
        <v>8</v>
      </c>
      <c r="M3954" t="b">
        <v>1</v>
      </c>
      <c r="N3954" t="s">
        <v>8269</v>
      </c>
      <c r="O3954" s="9">
        <f t="shared" si="248"/>
        <v>41780.712893518517</v>
      </c>
      <c r="P3954" t="str">
        <f t="shared" si="249"/>
        <v>theater</v>
      </c>
      <c r="Q3954" t="str">
        <f t="shared" si="250"/>
        <v>plays</v>
      </c>
      <c r="R3954">
        <f t="shared" si="251"/>
        <v>2014</v>
      </c>
    </row>
    <row r="3955" spans="1:18" ht="43.2" x14ac:dyDescent="0.55000000000000004">
      <c r="A3955">
        <v>3684</v>
      </c>
      <c r="B3955" s="3" t="s">
        <v>3681</v>
      </c>
      <c r="C3955" s="3" t="s">
        <v>7794</v>
      </c>
      <c r="D3955" s="6">
        <v>750</v>
      </c>
      <c r="E3955" s="8">
        <v>1043</v>
      </c>
      <c r="F3955" t="s">
        <v>8218</v>
      </c>
      <c r="G3955" t="s">
        <v>8223</v>
      </c>
      <c r="H3955" t="s">
        <v>8245</v>
      </c>
      <c r="I3955">
        <v>1441167586</v>
      </c>
      <c r="J3955">
        <v>1438575586</v>
      </c>
      <c r="K3955" t="b">
        <v>0</v>
      </c>
      <c r="L3955">
        <v>23</v>
      </c>
      <c r="M3955" t="b">
        <v>1</v>
      </c>
      <c r="N3955" t="s">
        <v>8269</v>
      </c>
      <c r="O3955" s="9">
        <f t="shared" si="248"/>
        <v>42219.180393518516</v>
      </c>
      <c r="P3955" t="str">
        <f t="shared" si="249"/>
        <v>theater</v>
      </c>
      <c r="Q3955" t="str">
        <f t="shared" si="250"/>
        <v>plays</v>
      </c>
      <c r="R3955">
        <f t="shared" si="251"/>
        <v>2015</v>
      </c>
    </row>
    <row r="3956" spans="1:18" ht="43.2" x14ac:dyDescent="0.55000000000000004">
      <c r="A3956">
        <v>3908</v>
      </c>
      <c r="B3956" s="3" t="s">
        <v>3905</v>
      </c>
      <c r="C3956" s="3" t="s">
        <v>8016</v>
      </c>
      <c r="D3956" s="6">
        <v>750</v>
      </c>
      <c r="E3956" s="8">
        <v>65</v>
      </c>
      <c r="F3956" t="s">
        <v>8220</v>
      </c>
      <c r="G3956" t="s">
        <v>8223</v>
      </c>
      <c r="H3956" t="s">
        <v>8245</v>
      </c>
      <c r="I3956">
        <v>1406603696</v>
      </c>
      <c r="J3956">
        <v>1405307696</v>
      </c>
      <c r="K3956" t="b">
        <v>0</v>
      </c>
      <c r="L3956">
        <v>4</v>
      </c>
      <c r="M3956" t="b">
        <v>0</v>
      </c>
      <c r="N3956" t="s">
        <v>8269</v>
      </c>
      <c r="O3956" s="9">
        <f t="shared" si="248"/>
        <v>41834.135370370372</v>
      </c>
      <c r="P3956" t="str">
        <f t="shared" si="249"/>
        <v>theater</v>
      </c>
      <c r="Q3956" t="str">
        <f t="shared" si="250"/>
        <v>plays</v>
      </c>
      <c r="R3956">
        <f t="shared" si="251"/>
        <v>2014</v>
      </c>
    </row>
    <row r="3957" spans="1:18" ht="43.2" x14ac:dyDescent="0.55000000000000004">
      <c r="A3957">
        <v>3922</v>
      </c>
      <c r="B3957" s="3" t="s">
        <v>3919</v>
      </c>
      <c r="C3957" s="3" t="s">
        <v>8030</v>
      </c>
      <c r="D3957" s="6">
        <v>750</v>
      </c>
      <c r="E3957" s="8">
        <v>61</v>
      </c>
      <c r="F3957" t="s">
        <v>8220</v>
      </c>
      <c r="G3957" t="s">
        <v>8223</v>
      </c>
      <c r="H3957" t="s">
        <v>8245</v>
      </c>
      <c r="I3957">
        <v>1425337200</v>
      </c>
      <c r="J3957">
        <v>1421432810</v>
      </c>
      <c r="K3957" t="b">
        <v>0</v>
      </c>
      <c r="L3957">
        <v>6</v>
      </c>
      <c r="M3957" t="b">
        <v>0</v>
      </c>
      <c r="N3957" t="s">
        <v>8269</v>
      </c>
      <c r="O3957" s="9">
        <f t="shared" si="248"/>
        <v>42020.768634259264</v>
      </c>
      <c r="P3957" t="str">
        <f t="shared" si="249"/>
        <v>theater</v>
      </c>
      <c r="Q3957" t="str">
        <f t="shared" si="250"/>
        <v>plays</v>
      </c>
      <c r="R3957">
        <f t="shared" si="251"/>
        <v>2015</v>
      </c>
    </row>
    <row r="3958" spans="1:18" ht="43.2" x14ac:dyDescent="0.55000000000000004">
      <c r="A3958">
        <v>3617</v>
      </c>
      <c r="B3958" s="3" t="s">
        <v>3615</v>
      </c>
      <c r="C3958" s="3" t="s">
        <v>7727</v>
      </c>
      <c r="D3958" s="6">
        <v>740</v>
      </c>
      <c r="E3958" s="8">
        <v>880</v>
      </c>
      <c r="F3958" t="s">
        <v>8218</v>
      </c>
      <c r="G3958" t="s">
        <v>8224</v>
      </c>
      <c r="H3958" t="s">
        <v>8246</v>
      </c>
      <c r="I3958">
        <v>1488240000</v>
      </c>
      <c r="J3958">
        <v>1486996729</v>
      </c>
      <c r="K3958" t="b">
        <v>0</v>
      </c>
      <c r="L3958">
        <v>51</v>
      </c>
      <c r="M3958" t="b">
        <v>1</v>
      </c>
      <c r="N3958" t="s">
        <v>8269</v>
      </c>
      <c r="O3958" s="9">
        <f t="shared" si="248"/>
        <v>42779.610289351855</v>
      </c>
      <c r="P3958" t="str">
        <f t="shared" si="249"/>
        <v>theater</v>
      </c>
      <c r="Q3958" t="str">
        <f t="shared" si="250"/>
        <v>plays</v>
      </c>
      <c r="R3958">
        <f t="shared" si="251"/>
        <v>2017</v>
      </c>
    </row>
    <row r="3959" spans="1:18" ht="43.2" x14ac:dyDescent="0.55000000000000004">
      <c r="A3959">
        <v>2795</v>
      </c>
      <c r="B3959" s="3" t="s">
        <v>2795</v>
      </c>
      <c r="C3959" s="3" t="s">
        <v>6905</v>
      </c>
      <c r="D3959" s="6">
        <v>700</v>
      </c>
      <c r="E3959" s="8">
        <v>730</v>
      </c>
      <c r="F3959" t="s">
        <v>8218</v>
      </c>
      <c r="G3959" t="s">
        <v>8223</v>
      </c>
      <c r="H3959" t="s">
        <v>8245</v>
      </c>
      <c r="I3959">
        <v>1402095600</v>
      </c>
      <c r="J3959">
        <v>1400675841</v>
      </c>
      <c r="K3959" t="b">
        <v>0</v>
      </c>
      <c r="L3959">
        <v>20</v>
      </c>
      <c r="M3959" t="b">
        <v>1</v>
      </c>
      <c r="N3959" t="s">
        <v>8269</v>
      </c>
      <c r="O3959" s="9">
        <f t="shared" si="248"/>
        <v>41780.525937500002</v>
      </c>
      <c r="P3959" t="str">
        <f t="shared" si="249"/>
        <v>theater</v>
      </c>
      <c r="Q3959" t="str">
        <f t="shared" si="250"/>
        <v>plays</v>
      </c>
      <c r="R3959">
        <f t="shared" si="251"/>
        <v>2014</v>
      </c>
    </row>
    <row r="3960" spans="1:18" ht="57.6" x14ac:dyDescent="0.55000000000000004">
      <c r="A3960">
        <v>3143</v>
      </c>
      <c r="B3960" s="3" t="s">
        <v>3143</v>
      </c>
      <c r="C3960" s="3" t="s">
        <v>7253</v>
      </c>
      <c r="D3960" s="6">
        <v>700</v>
      </c>
      <c r="E3960" s="8">
        <v>0</v>
      </c>
      <c r="F3960" t="s">
        <v>8221</v>
      </c>
      <c r="G3960" t="s">
        <v>8224</v>
      </c>
      <c r="H3960" t="s">
        <v>8246</v>
      </c>
      <c r="I3960">
        <v>1491726956</v>
      </c>
      <c r="J3960">
        <v>1489480556</v>
      </c>
      <c r="K3960" t="b">
        <v>0</v>
      </c>
      <c r="L3960">
        <v>0</v>
      </c>
      <c r="M3960" t="b">
        <v>0</v>
      </c>
      <c r="N3960" t="s">
        <v>8269</v>
      </c>
      <c r="O3960" s="9">
        <f t="shared" si="248"/>
        <v>42808.358287037037</v>
      </c>
      <c r="P3960" t="str">
        <f t="shared" si="249"/>
        <v>theater</v>
      </c>
      <c r="Q3960" t="str">
        <f t="shared" si="250"/>
        <v>plays</v>
      </c>
      <c r="R3960">
        <f t="shared" si="251"/>
        <v>2017</v>
      </c>
    </row>
    <row r="3961" spans="1:18" ht="43.2" x14ac:dyDescent="0.55000000000000004">
      <c r="A3961">
        <v>3295</v>
      </c>
      <c r="B3961" s="3" t="s">
        <v>3295</v>
      </c>
      <c r="C3961" s="3" t="s">
        <v>7405</v>
      </c>
      <c r="D3961" s="6">
        <v>700</v>
      </c>
      <c r="E3961" s="8">
        <v>720.01</v>
      </c>
      <c r="F3961" t="s">
        <v>8218</v>
      </c>
      <c r="G3961" t="s">
        <v>8224</v>
      </c>
      <c r="H3961" t="s">
        <v>8246</v>
      </c>
      <c r="I3961">
        <v>1474886229</v>
      </c>
      <c r="J3961">
        <v>1472294229</v>
      </c>
      <c r="K3961" t="b">
        <v>0</v>
      </c>
      <c r="L3961">
        <v>27</v>
      </c>
      <c r="M3961" t="b">
        <v>1</v>
      </c>
      <c r="N3961" t="s">
        <v>8269</v>
      </c>
      <c r="O3961" s="9">
        <f t="shared" si="248"/>
        <v>42609.442465277782</v>
      </c>
      <c r="P3961" t="str">
        <f t="shared" si="249"/>
        <v>theater</v>
      </c>
      <c r="Q3961" t="str">
        <f t="shared" si="250"/>
        <v>plays</v>
      </c>
      <c r="R3961">
        <f t="shared" si="251"/>
        <v>2016</v>
      </c>
    </row>
    <row r="3962" spans="1:18" ht="43.2" x14ac:dyDescent="0.55000000000000004">
      <c r="A3962">
        <v>3343</v>
      </c>
      <c r="B3962" s="3" t="s">
        <v>3343</v>
      </c>
      <c r="C3962" s="3" t="s">
        <v>7453</v>
      </c>
      <c r="D3962" s="6">
        <v>700</v>
      </c>
      <c r="E3962" s="8">
        <v>1200</v>
      </c>
      <c r="F3962" t="s">
        <v>8218</v>
      </c>
      <c r="G3962" t="s">
        <v>8224</v>
      </c>
      <c r="H3962" t="s">
        <v>8246</v>
      </c>
      <c r="I3962">
        <v>1460553480</v>
      </c>
      <c r="J3962">
        <v>1458770384</v>
      </c>
      <c r="K3962" t="b">
        <v>0</v>
      </c>
      <c r="L3962">
        <v>23</v>
      </c>
      <c r="M3962" t="b">
        <v>1</v>
      </c>
      <c r="N3962" t="s">
        <v>8269</v>
      </c>
      <c r="O3962" s="9">
        <f t="shared" si="248"/>
        <v>42452.916481481487</v>
      </c>
      <c r="P3962" t="str">
        <f t="shared" si="249"/>
        <v>theater</v>
      </c>
      <c r="Q3962" t="str">
        <f t="shared" si="250"/>
        <v>plays</v>
      </c>
      <c r="R3962">
        <f t="shared" si="251"/>
        <v>2016</v>
      </c>
    </row>
    <row r="3963" spans="1:18" ht="43.2" x14ac:dyDescent="0.55000000000000004">
      <c r="A3963">
        <v>3420</v>
      </c>
      <c r="B3963" s="3" t="s">
        <v>3419</v>
      </c>
      <c r="C3963" s="3" t="s">
        <v>7530</v>
      </c>
      <c r="D3963" s="6">
        <v>700</v>
      </c>
      <c r="E3963" s="8">
        <v>966</v>
      </c>
      <c r="F3963" t="s">
        <v>8218</v>
      </c>
      <c r="G3963" t="s">
        <v>8224</v>
      </c>
      <c r="H3963" t="s">
        <v>8246</v>
      </c>
      <c r="I3963">
        <v>1455408000</v>
      </c>
      <c r="J3963">
        <v>1454638202</v>
      </c>
      <c r="K3963" t="b">
        <v>0</v>
      </c>
      <c r="L3963">
        <v>34</v>
      </c>
      <c r="M3963" t="b">
        <v>1</v>
      </c>
      <c r="N3963" t="s">
        <v>8269</v>
      </c>
      <c r="O3963" s="9">
        <f t="shared" si="248"/>
        <v>42405.090300925927</v>
      </c>
      <c r="P3963" t="str">
        <f t="shared" si="249"/>
        <v>theater</v>
      </c>
      <c r="Q3963" t="str">
        <f t="shared" si="250"/>
        <v>plays</v>
      </c>
      <c r="R3963">
        <f t="shared" si="251"/>
        <v>2016</v>
      </c>
    </row>
    <row r="3964" spans="1:18" ht="43.2" x14ac:dyDescent="0.55000000000000004">
      <c r="A3964">
        <v>3454</v>
      </c>
      <c r="B3964" s="3" t="s">
        <v>3453</v>
      </c>
      <c r="C3964" s="3" t="s">
        <v>7564</v>
      </c>
      <c r="D3964" s="6">
        <v>700</v>
      </c>
      <c r="E3964" s="8">
        <v>705</v>
      </c>
      <c r="F3964" t="s">
        <v>8218</v>
      </c>
      <c r="G3964" t="s">
        <v>8224</v>
      </c>
      <c r="H3964" t="s">
        <v>8246</v>
      </c>
      <c r="I3964">
        <v>1406825159</v>
      </c>
      <c r="J3964">
        <v>1404233159</v>
      </c>
      <c r="K3964" t="b">
        <v>0</v>
      </c>
      <c r="L3964">
        <v>21</v>
      </c>
      <c r="M3964" t="b">
        <v>1</v>
      </c>
      <c r="N3964" t="s">
        <v>8269</v>
      </c>
      <c r="O3964" s="9">
        <f t="shared" si="248"/>
        <v>41821.698599537034</v>
      </c>
      <c r="P3964" t="str">
        <f t="shared" si="249"/>
        <v>theater</v>
      </c>
      <c r="Q3964" t="str">
        <f t="shared" si="250"/>
        <v>plays</v>
      </c>
      <c r="R3964">
        <f t="shared" si="251"/>
        <v>2014</v>
      </c>
    </row>
    <row r="3965" spans="1:18" ht="43.2" x14ac:dyDescent="0.55000000000000004">
      <c r="A3965">
        <v>3591</v>
      </c>
      <c r="B3965" s="3" t="s">
        <v>3590</v>
      </c>
      <c r="C3965" s="3" t="s">
        <v>7701</v>
      </c>
      <c r="D3965" s="6">
        <v>700</v>
      </c>
      <c r="E3965" s="8">
        <v>1225</v>
      </c>
      <c r="F3965" t="s">
        <v>8218</v>
      </c>
      <c r="G3965" t="s">
        <v>8223</v>
      </c>
      <c r="H3965" t="s">
        <v>8245</v>
      </c>
      <c r="I3965">
        <v>1422075540</v>
      </c>
      <c r="J3965">
        <v>1419979544</v>
      </c>
      <c r="K3965" t="b">
        <v>0</v>
      </c>
      <c r="L3965">
        <v>18</v>
      </c>
      <c r="M3965" t="b">
        <v>1</v>
      </c>
      <c r="N3965" t="s">
        <v>8269</v>
      </c>
      <c r="O3965" s="9">
        <f t="shared" si="248"/>
        <v>42003.948425925926</v>
      </c>
      <c r="P3965" t="str">
        <f t="shared" si="249"/>
        <v>theater</v>
      </c>
      <c r="Q3965" t="str">
        <f t="shared" si="250"/>
        <v>plays</v>
      </c>
      <c r="R3965">
        <f t="shared" si="251"/>
        <v>2014</v>
      </c>
    </row>
    <row r="3966" spans="1:18" ht="43.2" x14ac:dyDescent="0.55000000000000004">
      <c r="A3966">
        <v>3708</v>
      </c>
      <c r="B3966" s="3" t="s">
        <v>3705</v>
      </c>
      <c r="C3966" s="3" t="s">
        <v>7818</v>
      </c>
      <c r="D3966" s="6">
        <v>700</v>
      </c>
      <c r="E3966" s="8">
        <v>2100</v>
      </c>
      <c r="F3966" t="s">
        <v>8218</v>
      </c>
      <c r="G3966" t="s">
        <v>8223</v>
      </c>
      <c r="H3966" t="s">
        <v>8245</v>
      </c>
      <c r="I3966">
        <v>1404444286</v>
      </c>
      <c r="J3966">
        <v>1403234686</v>
      </c>
      <c r="K3966" t="b">
        <v>0</v>
      </c>
      <c r="L3966">
        <v>39</v>
      </c>
      <c r="M3966" t="b">
        <v>1</v>
      </c>
      <c r="N3966" t="s">
        <v>8269</v>
      </c>
      <c r="O3966" s="9">
        <f t="shared" si="248"/>
        <v>41810.142199074071</v>
      </c>
      <c r="P3966" t="str">
        <f t="shared" si="249"/>
        <v>theater</v>
      </c>
      <c r="Q3966" t="str">
        <f t="shared" si="250"/>
        <v>plays</v>
      </c>
      <c r="R3966">
        <f t="shared" si="251"/>
        <v>2014</v>
      </c>
    </row>
    <row r="3967" spans="1:18" ht="28.8" x14ac:dyDescent="0.55000000000000004">
      <c r="A3967">
        <v>3737</v>
      </c>
      <c r="B3967" s="3" t="s">
        <v>3734</v>
      </c>
      <c r="C3967" s="3" t="s">
        <v>7847</v>
      </c>
      <c r="D3967" s="6">
        <v>700</v>
      </c>
      <c r="E3967" s="8">
        <v>150</v>
      </c>
      <c r="F3967" t="s">
        <v>8220</v>
      </c>
      <c r="G3967" t="s">
        <v>8223</v>
      </c>
      <c r="H3967" t="s">
        <v>8245</v>
      </c>
      <c r="I3967">
        <v>1447311540</v>
      </c>
      <c r="J3967">
        <v>1445358903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248"/>
        <v>42297.691006944442</v>
      </c>
      <c r="P3967" t="str">
        <f t="shared" si="249"/>
        <v>theater</v>
      </c>
      <c r="Q3967" t="str">
        <f t="shared" si="250"/>
        <v>plays</v>
      </c>
      <c r="R3967">
        <f t="shared" si="251"/>
        <v>2015</v>
      </c>
    </row>
    <row r="3968" spans="1:18" ht="43.2" x14ac:dyDescent="0.55000000000000004">
      <c r="A3968">
        <v>4037</v>
      </c>
      <c r="B3968" s="3" t="s">
        <v>4033</v>
      </c>
      <c r="C3968" s="3" t="s">
        <v>8141</v>
      </c>
      <c r="D3968" s="6">
        <v>700</v>
      </c>
      <c r="E3968" s="8">
        <v>80</v>
      </c>
      <c r="F3968" t="s">
        <v>8220</v>
      </c>
      <c r="G3968" t="s">
        <v>8223</v>
      </c>
      <c r="H3968" t="s">
        <v>8245</v>
      </c>
      <c r="I3968">
        <v>1464099900</v>
      </c>
      <c r="J3968">
        <v>1462585315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248"/>
        <v>42497.070775462969</v>
      </c>
      <c r="P3968" t="str">
        <f t="shared" si="249"/>
        <v>theater</v>
      </c>
      <c r="Q3968" t="str">
        <f t="shared" si="250"/>
        <v>plays</v>
      </c>
      <c r="R3968">
        <f t="shared" si="251"/>
        <v>2016</v>
      </c>
    </row>
    <row r="3969" spans="1:18" ht="43.2" x14ac:dyDescent="0.55000000000000004">
      <c r="A3969">
        <v>4076</v>
      </c>
      <c r="B3969" s="3" t="s">
        <v>4072</v>
      </c>
      <c r="C3969" s="3" t="s">
        <v>8179</v>
      </c>
      <c r="D3969" s="6">
        <v>700</v>
      </c>
      <c r="E3969" s="8">
        <v>0</v>
      </c>
      <c r="F3969" t="s">
        <v>8220</v>
      </c>
      <c r="G3969" t="s">
        <v>8223</v>
      </c>
      <c r="H3969" t="s">
        <v>8245</v>
      </c>
      <c r="I3969">
        <v>1413921060</v>
      </c>
      <c r="J3969">
        <v>1411499149</v>
      </c>
      <c r="K3969" t="b">
        <v>0</v>
      </c>
      <c r="L3969">
        <v>0</v>
      </c>
      <c r="M3969" t="b">
        <v>0</v>
      </c>
      <c r="N3969" t="s">
        <v>8269</v>
      </c>
      <c r="O3969" s="9">
        <f t="shared" si="248"/>
        <v>41905.795706018522</v>
      </c>
      <c r="P3969" t="str">
        <f t="shared" si="249"/>
        <v>theater</v>
      </c>
      <c r="Q3969" t="str">
        <f t="shared" si="250"/>
        <v>plays</v>
      </c>
      <c r="R3969">
        <f t="shared" si="251"/>
        <v>2014</v>
      </c>
    </row>
    <row r="3970" spans="1:18" ht="43.2" x14ac:dyDescent="0.55000000000000004">
      <c r="A3970">
        <v>3975</v>
      </c>
      <c r="B3970" s="3" t="s">
        <v>3972</v>
      </c>
      <c r="C3970" s="3" t="s">
        <v>8082</v>
      </c>
      <c r="D3970" s="6">
        <v>678</v>
      </c>
      <c r="E3970" s="8">
        <v>0</v>
      </c>
      <c r="F3970" t="s">
        <v>8220</v>
      </c>
      <c r="G3970" t="s">
        <v>8223</v>
      </c>
      <c r="H3970" t="s">
        <v>8245</v>
      </c>
      <c r="I3970">
        <v>1468442898</v>
      </c>
      <c r="J3970">
        <v>1465850898</v>
      </c>
      <c r="K3970" t="b">
        <v>0</v>
      </c>
      <c r="L3970">
        <v>0</v>
      </c>
      <c r="M3970" t="b">
        <v>0</v>
      </c>
      <c r="N3970" t="s">
        <v>8269</v>
      </c>
      <c r="O3970" s="9">
        <f t="shared" si="248"/>
        <v>42534.866875</v>
      </c>
      <c r="P3970" t="str">
        <f t="shared" si="249"/>
        <v>theater</v>
      </c>
      <c r="Q3970" t="str">
        <f t="shared" si="250"/>
        <v>plays</v>
      </c>
      <c r="R3970">
        <f t="shared" si="251"/>
        <v>2016</v>
      </c>
    </row>
    <row r="3971" spans="1:18" ht="43.2" x14ac:dyDescent="0.55000000000000004">
      <c r="A3971">
        <v>3537</v>
      </c>
      <c r="B3971" s="3" t="s">
        <v>3536</v>
      </c>
      <c r="C3971" s="3" t="s">
        <v>7647</v>
      </c>
      <c r="D3971" s="6">
        <v>675</v>
      </c>
      <c r="E3971" s="8">
        <v>1218</v>
      </c>
      <c r="F3971" t="s">
        <v>8218</v>
      </c>
      <c r="G3971" t="s">
        <v>8228</v>
      </c>
      <c r="H3971" t="s">
        <v>8250</v>
      </c>
      <c r="I3971">
        <v>1416211140</v>
      </c>
      <c r="J3971">
        <v>1413016216</v>
      </c>
      <c r="K3971" t="b">
        <v>0</v>
      </c>
      <c r="L3971">
        <v>28</v>
      </c>
      <c r="M3971" t="b">
        <v>1</v>
      </c>
      <c r="N3971" t="s">
        <v>8269</v>
      </c>
      <c r="O3971" s="9">
        <f t="shared" si="248"/>
        <v>41923.354351851849</v>
      </c>
      <c r="P3971" t="str">
        <f t="shared" si="249"/>
        <v>theater</v>
      </c>
      <c r="Q3971" t="str">
        <f t="shared" si="250"/>
        <v>plays</v>
      </c>
      <c r="R3971">
        <f t="shared" si="251"/>
        <v>2014</v>
      </c>
    </row>
    <row r="3972" spans="1:18" ht="28.8" x14ac:dyDescent="0.55000000000000004">
      <c r="A3972">
        <v>2824</v>
      </c>
      <c r="B3972" s="3" t="s">
        <v>2824</v>
      </c>
      <c r="C3972" s="3" t="s">
        <v>6934</v>
      </c>
      <c r="D3972" s="6">
        <v>650</v>
      </c>
      <c r="E3972" s="8">
        <v>760</v>
      </c>
      <c r="F3972" t="s">
        <v>8218</v>
      </c>
      <c r="G3972" t="s">
        <v>8223</v>
      </c>
      <c r="H3972" t="s">
        <v>8245</v>
      </c>
      <c r="I3972">
        <v>1434159780</v>
      </c>
      <c r="J3972">
        <v>1431412196</v>
      </c>
      <c r="K3972" t="b">
        <v>0</v>
      </c>
      <c r="L3972">
        <v>15</v>
      </c>
      <c r="M3972" t="b">
        <v>1</v>
      </c>
      <c r="N3972" t="s">
        <v>8269</v>
      </c>
      <c r="O3972" s="9">
        <f t="shared" si="248"/>
        <v>42136.270787037036</v>
      </c>
      <c r="P3972" t="str">
        <f t="shared" si="249"/>
        <v>theater</v>
      </c>
      <c r="Q3972" t="str">
        <f t="shared" si="250"/>
        <v>plays</v>
      </c>
      <c r="R3972">
        <f t="shared" si="251"/>
        <v>2015</v>
      </c>
    </row>
    <row r="3973" spans="1:18" ht="43.2" x14ac:dyDescent="0.55000000000000004">
      <c r="A3973">
        <v>3451</v>
      </c>
      <c r="B3973" s="3" t="s">
        <v>3450</v>
      </c>
      <c r="C3973" s="3" t="s">
        <v>7561</v>
      </c>
      <c r="D3973" s="6">
        <v>650</v>
      </c>
      <c r="E3973" s="8">
        <v>658</v>
      </c>
      <c r="F3973" t="s">
        <v>8218</v>
      </c>
      <c r="G3973" t="s">
        <v>8223</v>
      </c>
      <c r="H3973" t="s">
        <v>8245</v>
      </c>
      <c r="I3973">
        <v>1429636927</v>
      </c>
      <c r="J3973">
        <v>1427304127</v>
      </c>
      <c r="K3973" t="b">
        <v>0</v>
      </c>
      <c r="L3973">
        <v>16</v>
      </c>
      <c r="M3973" t="b">
        <v>1</v>
      </c>
      <c r="N3973" t="s">
        <v>8269</v>
      </c>
      <c r="O3973" s="9">
        <f t="shared" si="248"/>
        <v>42088.723692129628</v>
      </c>
      <c r="P3973" t="str">
        <f t="shared" si="249"/>
        <v>theater</v>
      </c>
      <c r="Q3973" t="str">
        <f t="shared" si="250"/>
        <v>plays</v>
      </c>
      <c r="R3973">
        <f t="shared" si="251"/>
        <v>2015</v>
      </c>
    </row>
    <row r="3974" spans="1:18" ht="43.2" x14ac:dyDescent="0.55000000000000004">
      <c r="A3974">
        <v>3665</v>
      </c>
      <c r="B3974" s="3" t="s">
        <v>3662</v>
      </c>
      <c r="C3974" s="3" t="s">
        <v>7775</v>
      </c>
      <c r="D3974" s="6">
        <v>620</v>
      </c>
      <c r="E3974" s="8">
        <v>714</v>
      </c>
      <c r="F3974" t="s">
        <v>8218</v>
      </c>
      <c r="G3974" t="s">
        <v>8229</v>
      </c>
      <c r="H3974" t="s">
        <v>8248</v>
      </c>
      <c r="I3974">
        <v>1446062040</v>
      </c>
      <c r="J3974">
        <v>1445109822</v>
      </c>
      <c r="K3974" t="b">
        <v>0</v>
      </c>
      <c r="L3974">
        <v>14</v>
      </c>
      <c r="M3974" t="b">
        <v>1</v>
      </c>
      <c r="N3974" t="s">
        <v>8269</v>
      </c>
      <c r="O3974" s="9">
        <f t="shared" si="248"/>
        <v>42294.808124999996</v>
      </c>
      <c r="P3974" t="str">
        <f t="shared" si="249"/>
        <v>theater</v>
      </c>
      <c r="Q3974" t="str">
        <f t="shared" si="250"/>
        <v>plays</v>
      </c>
      <c r="R3974">
        <f t="shared" si="251"/>
        <v>2015</v>
      </c>
    </row>
    <row r="3975" spans="1:18" ht="43.2" x14ac:dyDescent="0.55000000000000004">
      <c r="A3975">
        <v>2817</v>
      </c>
      <c r="B3975" s="3" t="s">
        <v>2817</v>
      </c>
      <c r="C3975" s="3" t="s">
        <v>6927</v>
      </c>
      <c r="D3975" s="6">
        <v>600</v>
      </c>
      <c r="E3975" s="8">
        <v>780</v>
      </c>
      <c r="F3975" t="s">
        <v>8218</v>
      </c>
      <c r="G3975" t="s">
        <v>8224</v>
      </c>
      <c r="H3975" t="s">
        <v>8246</v>
      </c>
      <c r="I3975">
        <v>1425136462</v>
      </c>
      <c r="J3975">
        <v>1421680462</v>
      </c>
      <c r="K3975" t="b">
        <v>0</v>
      </c>
      <c r="L3975">
        <v>33</v>
      </c>
      <c r="M3975" t="b">
        <v>1</v>
      </c>
      <c r="N3975" t="s">
        <v>8269</v>
      </c>
      <c r="O3975" s="9">
        <f t="shared" si="248"/>
        <v>42023.634976851856</v>
      </c>
      <c r="P3975" t="str">
        <f t="shared" si="249"/>
        <v>theater</v>
      </c>
      <c r="Q3975" t="str">
        <f t="shared" si="250"/>
        <v>plays</v>
      </c>
      <c r="R3975">
        <f t="shared" si="251"/>
        <v>2015</v>
      </c>
    </row>
    <row r="3976" spans="1:18" ht="43.2" x14ac:dyDescent="0.55000000000000004">
      <c r="A3976">
        <v>2855</v>
      </c>
      <c r="B3976" s="3" t="s">
        <v>2855</v>
      </c>
      <c r="C3976" s="3" t="s">
        <v>6965</v>
      </c>
      <c r="D3976" s="6">
        <v>600</v>
      </c>
      <c r="E3976" s="8">
        <v>300</v>
      </c>
      <c r="F3976" t="s">
        <v>8220</v>
      </c>
      <c r="G3976" t="s">
        <v>8223</v>
      </c>
      <c r="H3976" t="s">
        <v>8245</v>
      </c>
      <c r="I3976">
        <v>1454110440</v>
      </c>
      <c r="J3976">
        <v>1451607071</v>
      </c>
      <c r="K3976" t="b">
        <v>0</v>
      </c>
      <c r="L3976">
        <v>5</v>
      </c>
      <c r="M3976" t="b">
        <v>0</v>
      </c>
      <c r="N3976" t="s">
        <v>8269</v>
      </c>
      <c r="O3976" s="9">
        <f t="shared" si="248"/>
        <v>42370.007766203707</v>
      </c>
      <c r="P3976" t="str">
        <f t="shared" si="249"/>
        <v>theater</v>
      </c>
      <c r="Q3976" t="str">
        <f t="shared" si="250"/>
        <v>plays</v>
      </c>
      <c r="R3976">
        <f t="shared" si="251"/>
        <v>2016</v>
      </c>
    </row>
    <row r="3977" spans="1:18" ht="43.2" x14ac:dyDescent="0.55000000000000004">
      <c r="A3977">
        <v>2919</v>
      </c>
      <c r="B3977" s="3" t="s">
        <v>2919</v>
      </c>
      <c r="C3977" s="3" t="s">
        <v>7029</v>
      </c>
      <c r="D3977" s="6">
        <v>600</v>
      </c>
      <c r="E3977" s="8">
        <v>51</v>
      </c>
      <c r="F3977" t="s">
        <v>8220</v>
      </c>
      <c r="G3977" t="s">
        <v>8223</v>
      </c>
      <c r="H3977" t="s">
        <v>8245</v>
      </c>
      <c r="I3977">
        <v>1407250329</v>
      </c>
      <c r="J3977">
        <v>1404658329</v>
      </c>
      <c r="K3977" t="b">
        <v>0</v>
      </c>
      <c r="L3977">
        <v>6</v>
      </c>
      <c r="M3977" t="b">
        <v>0</v>
      </c>
      <c r="N3977" t="s">
        <v>8269</v>
      </c>
      <c r="O3977" s="9">
        <f t="shared" si="248"/>
        <v>41826.61954861111</v>
      </c>
      <c r="P3977" t="str">
        <f t="shared" si="249"/>
        <v>theater</v>
      </c>
      <c r="Q3977" t="str">
        <f t="shared" si="250"/>
        <v>plays</v>
      </c>
      <c r="R3977">
        <f t="shared" si="251"/>
        <v>2014</v>
      </c>
    </row>
    <row r="3978" spans="1:18" ht="43.2" x14ac:dyDescent="0.55000000000000004">
      <c r="A3978">
        <v>3294</v>
      </c>
      <c r="B3978" s="3" t="s">
        <v>3294</v>
      </c>
      <c r="C3978" s="3" t="s">
        <v>7404</v>
      </c>
      <c r="D3978" s="6">
        <v>600</v>
      </c>
      <c r="E3978" s="8">
        <v>710</v>
      </c>
      <c r="F3978" t="s">
        <v>8218</v>
      </c>
      <c r="G3978" t="s">
        <v>8224</v>
      </c>
      <c r="H3978" t="s">
        <v>8246</v>
      </c>
      <c r="I3978">
        <v>1434459554</v>
      </c>
      <c r="J3978">
        <v>1431867554</v>
      </c>
      <c r="K3978" t="b">
        <v>0</v>
      </c>
      <c r="L3978">
        <v>24</v>
      </c>
      <c r="M3978" t="b">
        <v>1</v>
      </c>
      <c r="N3978" t="s">
        <v>8269</v>
      </c>
      <c r="O3978" s="9">
        <f t="shared" ref="O3978:O4041" si="252">(((J3978/60)/60)/24)+DATE(1970,1,1)</f>
        <v>42141.541134259256</v>
      </c>
      <c r="P3978" t="str">
        <f t="shared" ref="P3978:P4041" si="253">LEFT(N3978,SEARCH("/",N3978)-1)</f>
        <v>theater</v>
      </c>
      <c r="Q3978" t="str">
        <f t="shared" ref="Q3978:Q4041" si="254">RIGHT(N3978,LEN(N3978)-SEARCH("/",N3978))</f>
        <v>plays</v>
      </c>
      <c r="R3978">
        <f t="shared" ref="R3978:R4041" si="255">YEAR(O3978)</f>
        <v>2015</v>
      </c>
    </row>
    <row r="3979" spans="1:18" ht="43.2" x14ac:dyDescent="0.55000000000000004">
      <c r="A3979">
        <v>3539</v>
      </c>
      <c r="B3979" s="3" t="s">
        <v>3538</v>
      </c>
      <c r="C3979" s="3" t="s">
        <v>7649</v>
      </c>
      <c r="D3979" s="6">
        <v>600</v>
      </c>
      <c r="E3979" s="8">
        <v>718</v>
      </c>
      <c r="F3979" t="s">
        <v>8218</v>
      </c>
      <c r="G3979" t="s">
        <v>8223</v>
      </c>
      <c r="H3979" t="s">
        <v>8245</v>
      </c>
      <c r="I3979">
        <v>1473358122</v>
      </c>
      <c r="J3979">
        <v>1471543722</v>
      </c>
      <c r="K3979" t="b">
        <v>0</v>
      </c>
      <c r="L3979">
        <v>13</v>
      </c>
      <c r="M3979" t="b">
        <v>1</v>
      </c>
      <c r="N3979" t="s">
        <v>8269</v>
      </c>
      <c r="O3979" s="9">
        <f t="shared" si="252"/>
        <v>42600.756041666667</v>
      </c>
      <c r="P3979" t="str">
        <f t="shared" si="253"/>
        <v>theater</v>
      </c>
      <c r="Q3979" t="str">
        <f t="shared" si="254"/>
        <v>plays</v>
      </c>
      <c r="R3979">
        <f t="shared" si="255"/>
        <v>2016</v>
      </c>
    </row>
    <row r="3980" spans="1:18" ht="43.2" x14ac:dyDescent="0.55000000000000004">
      <c r="A3980">
        <v>3577</v>
      </c>
      <c r="B3980" s="3" t="s">
        <v>3576</v>
      </c>
      <c r="C3980" s="3" t="s">
        <v>7687</v>
      </c>
      <c r="D3980" s="6">
        <v>600</v>
      </c>
      <c r="E3980" s="8">
        <v>780</v>
      </c>
      <c r="F3980" t="s">
        <v>8218</v>
      </c>
      <c r="G3980" t="s">
        <v>8223</v>
      </c>
      <c r="H3980" t="s">
        <v>8245</v>
      </c>
      <c r="I3980">
        <v>1430029680</v>
      </c>
      <c r="J3980">
        <v>1427741583</v>
      </c>
      <c r="K3980" t="b">
        <v>0</v>
      </c>
      <c r="L3980">
        <v>27</v>
      </c>
      <c r="M3980" t="b">
        <v>1</v>
      </c>
      <c r="N3980" t="s">
        <v>8269</v>
      </c>
      <c r="O3980" s="9">
        <f t="shared" si="252"/>
        <v>42093.786840277782</v>
      </c>
      <c r="P3980" t="str">
        <f t="shared" si="253"/>
        <v>theater</v>
      </c>
      <c r="Q3980" t="str">
        <f t="shared" si="254"/>
        <v>plays</v>
      </c>
      <c r="R3980">
        <f t="shared" si="255"/>
        <v>2015</v>
      </c>
    </row>
    <row r="3981" spans="1:18" ht="28.8" x14ac:dyDescent="0.55000000000000004">
      <c r="A3981">
        <v>3826</v>
      </c>
      <c r="B3981" s="3" t="s">
        <v>3823</v>
      </c>
      <c r="C3981" s="3" t="s">
        <v>7935</v>
      </c>
      <c r="D3981" s="6">
        <v>600</v>
      </c>
      <c r="E3981" s="8">
        <v>715</v>
      </c>
      <c r="F3981" t="s">
        <v>8218</v>
      </c>
      <c r="G3981" t="s">
        <v>8224</v>
      </c>
      <c r="H3981" t="s">
        <v>8246</v>
      </c>
      <c r="I3981">
        <v>1430993394</v>
      </c>
      <c r="J3981">
        <v>1428401394</v>
      </c>
      <c r="K3981" t="b">
        <v>0</v>
      </c>
      <c r="L3981">
        <v>26</v>
      </c>
      <c r="M3981" t="b">
        <v>1</v>
      </c>
      <c r="N3981" t="s">
        <v>8269</v>
      </c>
      <c r="O3981" s="9">
        <f t="shared" si="252"/>
        <v>42101.423541666663</v>
      </c>
      <c r="P3981" t="str">
        <f t="shared" si="253"/>
        <v>theater</v>
      </c>
      <c r="Q3981" t="str">
        <f t="shared" si="254"/>
        <v>plays</v>
      </c>
      <c r="R3981">
        <f t="shared" si="255"/>
        <v>2015</v>
      </c>
    </row>
    <row r="3982" spans="1:18" ht="43.2" x14ac:dyDescent="0.55000000000000004">
      <c r="A3982">
        <v>4020</v>
      </c>
      <c r="B3982" s="3" t="s">
        <v>4016</v>
      </c>
      <c r="C3982" s="3" t="s">
        <v>8125</v>
      </c>
      <c r="D3982" s="6">
        <v>600</v>
      </c>
      <c r="E3982" s="8">
        <v>100</v>
      </c>
      <c r="F3982" t="s">
        <v>8220</v>
      </c>
      <c r="G3982" t="s">
        <v>8223</v>
      </c>
      <c r="H3982" t="s">
        <v>8245</v>
      </c>
      <c r="I3982">
        <v>1427168099</v>
      </c>
      <c r="J3982">
        <v>1424579699</v>
      </c>
      <c r="K3982" t="b">
        <v>0</v>
      </c>
      <c r="L3982">
        <v>3</v>
      </c>
      <c r="M3982" t="b">
        <v>0</v>
      </c>
      <c r="N3982" t="s">
        <v>8269</v>
      </c>
      <c r="O3982" s="9">
        <f t="shared" si="252"/>
        <v>42057.190960648149</v>
      </c>
      <c r="P3982" t="str">
        <f t="shared" si="253"/>
        <v>theater</v>
      </c>
      <c r="Q3982" t="str">
        <f t="shared" si="254"/>
        <v>plays</v>
      </c>
      <c r="R3982">
        <f t="shared" si="255"/>
        <v>2015</v>
      </c>
    </row>
    <row r="3983" spans="1:18" ht="43.2" x14ac:dyDescent="0.55000000000000004">
      <c r="A3983">
        <v>4044</v>
      </c>
      <c r="B3983" s="3" t="s">
        <v>4040</v>
      </c>
      <c r="C3983" s="3" t="s">
        <v>8148</v>
      </c>
      <c r="D3983" s="6">
        <v>600</v>
      </c>
      <c r="E3983" s="8">
        <v>225</v>
      </c>
      <c r="F3983" t="s">
        <v>8220</v>
      </c>
      <c r="G3983" t="s">
        <v>8223</v>
      </c>
      <c r="H3983" t="s">
        <v>8245</v>
      </c>
      <c r="I3983">
        <v>1428642000</v>
      </c>
      <c r="J3983">
        <v>1426050982</v>
      </c>
      <c r="K3983" t="b">
        <v>0</v>
      </c>
      <c r="L3983">
        <v>4</v>
      </c>
      <c r="M3983" t="b">
        <v>0</v>
      </c>
      <c r="N3983" t="s">
        <v>8269</v>
      </c>
      <c r="O3983" s="9">
        <f t="shared" si="252"/>
        <v>42074.219699074078</v>
      </c>
      <c r="P3983" t="str">
        <f t="shared" si="253"/>
        <v>theater</v>
      </c>
      <c r="Q3983" t="str">
        <f t="shared" si="254"/>
        <v>plays</v>
      </c>
      <c r="R3983">
        <f t="shared" si="255"/>
        <v>2015</v>
      </c>
    </row>
    <row r="3984" spans="1:18" ht="43.2" x14ac:dyDescent="0.55000000000000004">
      <c r="A3984">
        <v>4101</v>
      </c>
      <c r="B3984" s="3" t="s">
        <v>4097</v>
      </c>
      <c r="C3984" s="3" t="s">
        <v>8204</v>
      </c>
      <c r="D3984" s="6">
        <v>600</v>
      </c>
      <c r="E3984" s="8">
        <v>0</v>
      </c>
      <c r="F3984" t="s">
        <v>8220</v>
      </c>
      <c r="G3984" t="s">
        <v>8223</v>
      </c>
      <c r="H3984" t="s">
        <v>8245</v>
      </c>
      <c r="I3984">
        <v>1485380482</v>
      </c>
      <c r="J3984">
        <v>1482788482</v>
      </c>
      <c r="K3984" t="b">
        <v>0</v>
      </c>
      <c r="L3984">
        <v>0</v>
      </c>
      <c r="M3984" t="b">
        <v>0</v>
      </c>
      <c r="N3984" t="s">
        <v>8269</v>
      </c>
      <c r="O3984" s="9">
        <f t="shared" si="252"/>
        <v>42730.903726851851</v>
      </c>
      <c r="P3984" t="str">
        <f t="shared" si="253"/>
        <v>theater</v>
      </c>
      <c r="Q3984" t="str">
        <f t="shared" si="254"/>
        <v>plays</v>
      </c>
      <c r="R3984">
        <f t="shared" si="255"/>
        <v>2016</v>
      </c>
    </row>
    <row r="3985" spans="1:18" ht="57.6" x14ac:dyDescent="0.55000000000000004">
      <c r="A3985">
        <v>4012</v>
      </c>
      <c r="B3985" s="3" t="s">
        <v>4008</v>
      </c>
      <c r="C3985" s="3" t="s">
        <v>8117</v>
      </c>
      <c r="D3985" s="6">
        <v>575</v>
      </c>
      <c r="E3985" s="8">
        <v>0</v>
      </c>
      <c r="F3985" t="s">
        <v>8220</v>
      </c>
      <c r="G3985" t="s">
        <v>8224</v>
      </c>
      <c r="H3985" t="s">
        <v>8246</v>
      </c>
      <c r="I3985">
        <v>1430571849</v>
      </c>
      <c r="J3985">
        <v>1427979849</v>
      </c>
      <c r="K3985" t="b">
        <v>0</v>
      </c>
      <c r="L3985">
        <v>0</v>
      </c>
      <c r="M3985" t="b">
        <v>0</v>
      </c>
      <c r="N3985" t="s">
        <v>8269</v>
      </c>
      <c r="O3985" s="9">
        <f t="shared" si="252"/>
        <v>42096.544548611113</v>
      </c>
      <c r="P3985" t="str">
        <f t="shared" si="253"/>
        <v>theater</v>
      </c>
      <c r="Q3985" t="str">
        <f t="shared" si="254"/>
        <v>plays</v>
      </c>
      <c r="R3985">
        <f t="shared" si="255"/>
        <v>2015</v>
      </c>
    </row>
    <row r="3986" spans="1:18" ht="43.2" x14ac:dyDescent="0.55000000000000004">
      <c r="A3986">
        <v>2844</v>
      </c>
      <c r="B3986" s="3" t="s">
        <v>2844</v>
      </c>
      <c r="C3986" s="3" t="s">
        <v>6954</v>
      </c>
      <c r="D3986" s="6">
        <v>550</v>
      </c>
      <c r="E3986" s="8">
        <v>30</v>
      </c>
      <c r="F3986" t="s">
        <v>8220</v>
      </c>
      <c r="G3986" t="s">
        <v>8238</v>
      </c>
      <c r="H3986" t="s">
        <v>8248</v>
      </c>
      <c r="I3986">
        <v>1483535180</v>
      </c>
      <c r="J3986">
        <v>1480943180</v>
      </c>
      <c r="K3986" t="b">
        <v>0</v>
      </c>
      <c r="L3986">
        <v>1</v>
      </c>
      <c r="M3986" t="b">
        <v>0</v>
      </c>
      <c r="N3986" t="s">
        <v>8269</v>
      </c>
      <c r="O3986" s="9">
        <f t="shared" si="252"/>
        <v>42709.546064814815</v>
      </c>
      <c r="P3986" t="str">
        <f t="shared" si="253"/>
        <v>theater</v>
      </c>
      <c r="Q3986" t="str">
        <f t="shared" si="254"/>
        <v>plays</v>
      </c>
      <c r="R3986">
        <f t="shared" si="255"/>
        <v>2016</v>
      </c>
    </row>
    <row r="3987" spans="1:18" ht="43.2" x14ac:dyDescent="0.55000000000000004">
      <c r="A3987">
        <v>3378</v>
      </c>
      <c r="B3987" s="3" t="s">
        <v>3377</v>
      </c>
      <c r="C3987" s="3" t="s">
        <v>7488</v>
      </c>
      <c r="D3987" s="6">
        <v>550</v>
      </c>
      <c r="E3987" s="8">
        <v>592</v>
      </c>
      <c r="F3987" t="s">
        <v>8218</v>
      </c>
      <c r="G3987" t="s">
        <v>8224</v>
      </c>
      <c r="H3987" t="s">
        <v>8246</v>
      </c>
      <c r="I3987">
        <v>1409490480</v>
      </c>
      <c r="J3987">
        <v>1407400306</v>
      </c>
      <c r="K3987" t="b">
        <v>0</v>
      </c>
      <c r="L3987">
        <v>21</v>
      </c>
      <c r="M3987" t="b">
        <v>1</v>
      </c>
      <c r="N3987" t="s">
        <v>8269</v>
      </c>
      <c r="O3987" s="9">
        <f t="shared" si="252"/>
        <v>41858.355393518519</v>
      </c>
      <c r="P3987" t="str">
        <f t="shared" si="253"/>
        <v>theater</v>
      </c>
      <c r="Q3987" t="str">
        <f t="shared" si="254"/>
        <v>plays</v>
      </c>
      <c r="R3987">
        <f t="shared" si="255"/>
        <v>2014</v>
      </c>
    </row>
    <row r="3988" spans="1:18" ht="43.2" x14ac:dyDescent="0.55000000000000004">
      <c r="A3988">
        <v>3394</v>
      </c>
      <c r="B3988" s="3" t="s">
        <v>3393</v>
      </c>
      <c r="C3988" s="3" t="s">
        <v>7504</v>
      </c>
      <c r="D3988" s="6">
        <v>550</v>
      </c>
      <c r="E3988" s="8">
        <v>783</v>
      </c>
      <c r="F3988" t="s">
        <v>8218</v>
      </c>
      <c r="G3988" t="s">
        <v>8224</v>
      </c>
      <c r="H3988" t="s">
        <v>8246</v>
      </c>
      <c r="I3988">
        <v>1406470645</v>
      </c>
      <c r="J3988">
        <v>1403878645</v>
      </c>
      <c r="K3988" t="b">
        <v>0</v>
      </c>
      <c r="L3988">
        <v>27</v>
      </c>
      <c r="M3988" t="b">
        <v>1</v>
      </c>
      <c r="N3988" t="s">
        <v>8269</v>
      </c>
      <c r="O3988" s="9">
        <f t="shared" si="252"/>
        <v>41817.59542824074</v>
      </c>
      <c r="P3988" t="str">
        <f t="shared" si="253"/>
        <v>theater</v>
      </c>
      <c r="Q3988" t="str">
        <f t="shared" si="254"/>
        <v>plays</v>
      </c>
      <c r="R3988">
        <f t="shared" si="255"/>
        <v>2014</v>
      </c>
    </row>
    <row r="3989" spans="1:18" ht="28.8" x14ac:dyDescent="0.55000000000000004">
      <c r="A3989">
        <v>3607</v>
      </c>
      <c r="B3989" s="3" t="s">
        <v>3606</v>
      </c>
      <c r="C3989" s="3" t="s">
        <v>7717</v>
      </c>
      <c r="D3989" s="6">
        <v>550</v>
      </c>
      <c r="E3989" s="8">
        <v>580</v>
      </c>
      <c r="F3989" t="s">
        <v>8218</v>
      </c>
      <c r="G3989" t="s">
        <v>8224</v>
      </c>
      <c r="H3989" t="s">
        <v>8246</v>
      </c>
      <c r="I3989">
        <v>1450137600</v>
      </c>
      <c r="J3989">
        <v>1448924882</v>
      </c>
      <c r="K3989" t="b">
        <v>0</v>
      </c>
      <c r="L3989">
        <v>20</v>
      </c>
      <c r="M3989" t="b">
        <v>1</v>
      </c>
      <c r="N3989" t="s">
        <v>8269</v>
      </c>
      <c r="O3989" s="9">
        <f t="shared" si="252"/>
        <v>42338.963912037041</v>
      </c>
      <c r="P3989" t="str">
        <f t="shared" si="253"/>
        <v>theater</v>
      </c>
      <c r="Q3989" t="str">
        <f t="shared" si="254"/>
        <v>plays</v>
      </c>
      <c r="R3989">
        <f t="shared" si="255"/>
        <v>2015</v>
      </c>
    </row>
    <row r="3990" spans="1:18" ht="28.8" x14ac:dyDescent="0.55000000000000004">
      <c r="A3990">
        <v>4061</v>
      </c>
      <c r="B3990" s="3" t="s">
        <v>4057</v>
      </c>
      <c r="C3990" s="3" t="s">
        <v>8165</v>
      </c>
      <c r="D3990" s="6">
        <v>525</v>
      </c>
      <c r="E3990" s="8">
        <v>0</v>
      </c>
      <c r="F3990" t="s">
        <v>8220</v>
      </c>
      <c r="G3990" t="s">
        <v>8223</v>
      </c>
      <c r="H3990" t="s">
        <v>8245</v>
      </c>
      <c r="I3990">
        <v>1461205423</v>
      </c>
      <c r="J3990">
        <v>1456025023</v>
      </c>
      <c r="K3990" t="b">
        <v>0</v>
      </c>
      <c r="L3990">
        <v>0</v>
      </c>
      <c r="M3990" t="b">
        <v>0</v>
      </c>
      <c r="N3990" t="s">
        <v>8269</v>
      </c>
      <c r="O3990" s="9">
        <f t="shared" si="252"/>
        <v>42421.141469907408</v>
      </c>
      <c r="P3990" t="str">
        <f t="shared" si="253"/>
        <v>theater</v>
      </c>
      <c r="Q3990" t="str">
        <f t="shared" si="254"/>
        <v>plays</v>
      </c>
      <c r="R3990">
        <f t="shared" si="255"/>
        <v>2016</v>
      </c>
    </row>
    <row r="3991" spans="1:18" ht="43.2" x14ac:dyDescent="0.55000000000000004">
      <c r="A3991">
        <v>539</v>
      </c>
      <c r="B3991" s="3" t="s">
        <v>540</v>
      </c>
      <c r="C3991" s="3" t="s">
        <v>4649</v>
      </c>
      <c r="D3991" s="6">
        <v>500</v>
      </c>
      <c r="E3991" s="8">
        <v>503.22</v>
      </c>
      <c r="F3991" t="s">
        <v>8218</v>
      </c>
      <c r="G3991" t="s">
        <v>8224</v>
      </c>
      <c r="H3991" t="s">
        <v>8246</v>
      </c>
      <c r="I3991">
        <v>1467681107</v>
      </c>
      <c r="J3991">
        <v>1465866707</v>
      </c>
      <c r="K3991" t="b">
        <v>0</v>
      </c>
      <c r="L3991">
        <v>20</v>
      </c>
      <c r="M3991" t="b">
        <v>1</v>
      </c>
      <c r="N3991" t="s">
        <v>8269</v>
      </c>
      <c r="O3991" s="9">
        <f t="shared" si="252"/>
        <v>42535.049849537041</v>
      </c>
      <c r="P3991" t="str">
        <f t="shared" si="253"/>
        <v>theater</v>
      </c>
      <c r="Q3991" t="str">
        <f t="shared" si="254"/>
        <v>plays</v>
      </c>
      <c r="R3991">
        <f t="shared" si="255"/>
        <v>2016</v>
      </c>
    </row>
    <row r="3992" spans="1:18" ht="43.2" x14ac:dyDescent="0.55000000000000004">
      <c r="A3992">
        <v>1294</v>
      </c>
      <c r="B3992" s="3" t="s">
        <v>1295</v>
      </c>
      <c r="C3992" s="3" t="s">
        <v>5404</v>
      </c>
      <c r="D3992" s="6">
        <v>500</v>
      </c>
      <c r="E3992" s="8">
        <v>610</v>
      </c>
      <c r="F3992" t="s">
        <v>8218</v>
      </c>
      <c r="G3992" t="s">
        <v>8224</v>
      </c>
      <c r="H3992" t="s">
        <v>8246</v>
      </c>
      <c r="I3992">
        <v>1445252400</v>
      </c>
      <c r="J3992">
        <v>1443696797</v>
      </c>
      <c r="K3992" t="b">
        <v>0</v>
      </c>
      <c r="L3992">
        <v>22</v>
      </c>
      <c r="M3992" t="b">
        <v>1</v>
      </c>
      <c r="N3992" t="s">
        <v>8269</v>
      </c>
      <c r="O3992" s="9">
        <f t="shared" si="252"/>
        <v>42278.453668981485</v>
      </c>
      <c r="P3992" t="str">
        <f t="shared" si="253"/>
        <v>theater</v>
      </c>
      <c r="Q3992" t="str">
        <f t="shared" si="254"/>
        <v>plays</v>
      </c>
      <c r="R3992">
        <f t="shared" si="255"/>
        <v>2015</v>
      </c>
    </row>
    <row r="3993" spans="1:18" ht="43.2" x14ac:dyDescent="0.55000000000000004">
      <c r="A3993">
        <v>2801</v>
      </c>
      <c r="B3993" s="3" t="s">
        <v>2801</v>
      </c>
      <c r="C3993" s="3" t="s">
        <v>6911</v>
      </c>
      <c r="D3993" s="6">
        <v>500</v>
      </c>
      <c r="E3993" s="8">
        <v>666</v>
      </c>
      <c r="F3993" t="s">
        <v>8218</v>
      </c>
      <c r="G3993" t="s">
        <v>8225</v>
      </c>
      <c r="H3993" t="s">
        <v>8247</v>
      </c>
      <c r="I3993">
        <v>1412938800</v>
      </c>
      <c r="J3993">
        <v>1411019409</v>
      </c>
      <c r="K3993" t="b">
        <v>0</v>
      </c>
      <c r="L3993">
        <v>13</v>
      </c>
      <c r="M3993" t="b">
        <v>1</v>
      </c>
      <c r="N3993" t="s">
        <v>8269</v>
      </c>
      <c r="O3993" s="9">
        <f t="shared" si="252"/>
        <v>41900.243159722224</v>
      </c>
      <c r="P3993" t="str">
        <f t="shared" si="253"/>
        <v>theater</v>
      </c>
      <c r="Q3993" t="str">
        <f t="shared" si="254"/>
        <v>plays</v>
      </c>
      <c r="R3993">
        <f t="shared" si="255"/>
        <v>2014</v>
      </c>
    </row>
    <row r="3994" spans="1:18" ht="43.2" x14ac:dyDescent="0.55000000000000004">
      <c r="A3994">
        <v>2849</v>
      </c>
      <c r="B3994" s="3" t="s">
        <v>2849</v>
      </c>
      <c r="C3994" s="3" t="s">
        <v>6959</v>
      </c>
      <c r="D3994" s="6">
        <v>500</v>
      </c>
      <c r="E3994" s="8">
        <v>5</v>
      </c>
      <c r="F3994" t="s">
        <v>8220</v>
      </c>
      <c r="G3994" t="s">
        <v>8224</v>
      </c>
      <c r="H3994" t="s">
        <v>8246</v>
      </c>
      <c r="I3994">
        <v>1461406600</v>
      </c>
      <c r="J3994">
        <v>1458814600</v>
      </c>
      <c r="K3994" t="b">
        <v>0</v>
      </c>
      <c r="L3994">
        <v>1</v>
      </c>
      <c r="M3994" t="b">
        <v>0</v>
      </c>
      <c r="N3994" t="s">
        <v>8269</v>
      </c>
      <c r="O3994" s="9">
        <f t="shared" si="252"/>
        <v>42453.428240740745</v>
      </c>
      <c r="P3994" t="str">
        <f t="shared" si="253"/>
        <v>theater</v>
      </c>
      <c r="Q3994" t="str">
        <f t="shared" si="254"/>
        <v>plays</v>
      </c>
      <c r="R3994">
        <f t="shared" si="255"/>
        <v>2016</v>
      </c>
    </row>
    <row r="3995" spans="1:18" ht="43.2" x14ac:dyDescent="0.55000000000000004">
      <c r="A3995">
        <v>2895</v>
      </c>
      <c r="B3995" s="3" t="s">
        <v>2895</v>
      </c>
      <c r="C3995" s="3" t="s">
        <v>7005</v>
      </c>
      <c r="D3995" s="6">
        <v>500</v>
      </c>
      <c r="E3995" s="8">
        <v>23</v>
      </c>
      <c r="F3995" t="s">
        <v>8220</v>
      </c>
      <c r="G3995" t="s">
        <v>8223</v>
      </c>
      <c r="H3995" t="s">
        <v>8245</v>
      </c>
      <c r="I3995">
        <v>1403470800</v>
      </c>
      <c r="J3995">
        <v>1403356792</v>
      </c>
      <c r="K3995" t="b">
        <v>0</v>
      </c>
      <c r="L3995">
        <v>4</v>
      </c>
      <c r="M3995" t="b">
        <v>0</v>
      </c>
      <c r="N3995" t="s">
        <v>8269</v>
      </c>
      <c r="O3995" s="9">
        <f t="shared" si="252"/>
        <v>41811.555462962962</v>
      </c>
      <c r="P3995" t="str">
        <f t="shared" si="253"/>
        <v>theater</v>
      </c>
      <c r="Q3995" t="str">
        <f t="shared" si="254"/>
        <v>plays</v>
      </c>
      <c r="R3995">
        <f t="shared" si="255"/>
        <v>2014</v>
      </c>
    </row>
    <row r="3996" spans="1:18" ht="43.2" x14ac:dyDescent="0.55000000000000004">
      <c r="A3996">
        <v>3133</v>
      </c>
      <c r="B3996" s="3" t="s">
        <v>3133</v>
      </c>
      <c r="C3996" s="3" t="s">
        <v>7243</v>
      </c>
      <c r="D3996" s="6">
        <v>500</v>
      </c>
      <c r="E3996" s="8">
        <v>540</v>
      </c>
      <c r="F3996" t="s">
        <v>8221</v>
      </c>
      <c r="G3996" t="s">
        <v>8224</v>
      </c>
      <c r="H3996" t="s">
        <v>8246</v>
      </c>
      <c r="I3996">
        <v>1490358834</v>
      </c>
      <c r="J3996">
        <v>1487770434</v>
      </c>
      <c r="K3996" t="b">
        <v>0</v>
      </c>
      <c r="L3996">
        <v>16</v>
      </c>
      <c r="M3996" t="b">
        <v>0</v>
      </c>
      <c r="N3996" t="s">
        <v>8269</v>
      </c>
      <c r="O3996" s="9">
        <f t="shared" si="252"/>
        <v>42788.565208333333</v>
      </c>
      <c r="P3996" t="str">
        <f t="shared" si="253"/>
        <v>theater</v>
      </c>
      <c r="Q3996" t="str">
        <f t="shared" si="254"/>
        <v>plays</v>
      </c>
      <c r="R3996">
        <f t="shared" si="255"/>
        <v>2017</v>
      </c>
    </row>
    <row r="3997" spans="1:18" ht="43.2" x14ac:dyDescent="0.55000000000000004">
      <c r="A3997">
        <v>3136</v>
      </c>
      <c r="B3997" s="3" t="s">
        <v>3136</v>
      </c>
      <c r="C3997" s="3" t="s">
        <v>7246</v>
      </c>
      <c r="D3997" s="6">
        <v>500</v>
      </c>
      <c r="E3997" s="8">
        <v>639</v>
      </c>
      <c r="F3997" t="s">
        <v>8221</v>
      </c>
      <c r="G3997" t="s">
        <v>8224</v>
      </c>
      <c r="H3997" t="s">
        <v>8246</v>
      </c>
      <c r="I3997">
        <v>1491001140</v>
      </c>
      <c r="J3997">
        <v>1487847954</v>
      </c>
      <c r="K3997" t="b">
        <v>0</v>
      </c>
      <c r="L3997">
        <v>22</v>
      </c>
      <c r="M3997" t="b">
        <v>0</v>
      </c>
      <c r="N3997" t="s">
        <v>8269</v>
      </c>
      <c r="O3997" s="9">
        <f t="shared" si="252"/>
        <v>42789.462430555555</v>
      </c>
      <c r="P3997" t="str">
        <f t="shared" si="253"/>
        <v>theater</v>
      </c>
      <c r="Q3997" t="str">
        <f t="shared" si="254"/>
        <v>plays</v>
      </c>
      <c r="R3997">
        <f t="shared" si="255"/>
        <v>2017</v>
      </c>
    </row>
    <row r="3998" spans="1:18" ht="57.6" x14ac:dyDescent="0.55000000000000004">
      <c r="A3998">
        <v>3141</v>
      </c>
      <c r="B3998" s="3" t="s">
        <v>3141</v>
      </c>
      <c r="C3998" s="3" t="s">
        <v>7251</v>
      </c>
      <c r="D3998" s="6">
        <v>500</v>
      </c>
      <c r="E3998" s="8">
        <v>258</v>
      </c>
      <c r="F3998" t="s">
        <v>8221</v>
      </c>
      <c r="G3998" t="s">
        <v>8232</v>
      </c>
      <c r="H3998" t="s">
        <v>8248</v>
      </c>
      <c r="I3998">
        <v>1492372800</v>
      </c>
      <c r="J3998">
        <v>1488823488</v>
      </c>
      <c r="K3998" t="b">
        <v>0</v>
      </c>
      <c r="L3998">
        <v>8</v>
      </c>
      <c r="M3998" t="b">
        <v>0</v>
      </c>
      <c r="N3998" t="s">
        <v>8269</v>
      </c>
      <c r="O3998" s="9">
        <f t="shared" si="252"/>
        <v>42800.753333333334</v>
      </c>
      <c r="P3998" t="str">
        <f t="shared" si="253"/>
        <v>theater</v>
      </c>
      <c r="Q3998" t="str">
        <f t="shared" si="254"/>
        <v>plays</v>
      </c>
      <c r="R3998">
        <f t="shared" si="255"/>
        <v>2017</v>
      </c>
    </row>
    <row r="3999" spans="1:18" ht="43.2" x14ac:dyDescent="0.55000000000000004">
      <c r="A3999">
        <v>3181</v>
      </c>
      <c r="B3999" s="3" t="s">
        <v>3181</v>
      </c>
      <c r="C3999" s="3" t="s">
        <v>7291</v>
      </c>
      <c r="D3999" s="6">
        <v>500</v>
      </c>
      <c r="E3999" s="8">
        <v>545</v>
      </c>
      <c r="F3999" t="s">
        <v>8218</v>
      </c>
      <c r="G3999" t="s">
        <v>8224</v>
      </c>
      <c r="H3999" t="s">
        <v>8246</v>
      </c>
      <c r="I3999">
        <v>1402848000</v>
      </c>
      <c r="J3999">
        <v>1400570787</v>
      </c>
      <c r="K3999" t="b">
        <v>1</v>
      </c>
      <c r="L3999">
        <v>15</v>
      </c>
      <c r="M3999" t="b">
        <v>1</v>
      </c>
      <c r="N3999" t="s">
        <v>8269</v>
      </c>
      <c r="O3999" s="9">
        <f t="shared" si="252"/>
        <v>41779.310034722221</v>
      </c>
      <c r="P3999" t="str">
        <f t="shared" si="253"/>
        <v>theater</v>
      </c>
      <c r="Q3999" t="str">
        <f t="shared" si="254"/>
        <v>plays</v>
      </c>
      <c r="R3999">
        <f t="shared" si="255"/>
        <v>2014</v>
      </c>
    </row>
    <row r="4000" spans="1:18" ht="43.2" x14ac:dyDescent="0.55000000000000004">
      <c r="A4000">
        <v>3289</v>
      </c>
      <c r="B4000" s="3" t="s">
        <v>3289</v>
      </c>
      <c r="C4000" s="3" t="s">
        <v>7399</v>
      </c>
      <c r="D4000" s="6">
        <v>500</v>
      </c>
      <c r="E4000" s="8">
        <v>665.21</v>
      </c>
      <c r="F4000" t="s">
        <v>8218</v>
      </c>
      <c r="G4000" t="s">
        <v>8224</v>
      </c>
      <c r="H4000" t="s">
        <v>8246</v>
      </c>
      <c r="I4000">
        <v>1487580602</v>
      </c>
      <c r="J4000">
        <v>1485161402</v>
      </c>
      <c r="K4000" t="b">
        <v>0</v>
      </c>
      <c r="L4000">
        <v>25</v>
      </c>
      <c r="M4000" t="b">
        <v>1</v>
      </c>
      <c r="N4000" t="s">
        <v>8269</v>
      </c>
      <c r="O4000" s="9">
        <f t="shared" si="252"/>
        <v>42758.368078703701</v>
      </c>
      <c r="P4000" t="str">
        <f t="shared" si="253"/>
        <v>theater</v>
      </c>
      <c r="Q4000" t="str">
        <f t="shared" si="254"/>
        <v>plays</v>
      </c>
      <c r="R4000">
        <f t="shared" si="255"/>
        <v>2017</v>
      </c>
    </row>
    <row r="4001" spans="1:18" ht="43.2" x14ac:dyDescent="0.55000000000000004">
      <c r="A4001">
        <v>3291</v>
      </c>
      <c r="B4001" s="3" t="s">
        <v>3291</v>
      </c>
      <c r="C4001" s="3" t="s">
        <v>7401</v>
      </c>
      <c r="D4001" s="6">
        <v>500</v>
      </c>
      <c r="E4001" s="8">
        <v>570</v>
      </c>
      <c r="F4001" t="s">
        <v>8218</v>
      </c>
      <c r="G4001" t="s">
        <v>8223</v>
      </c>
      <c r="H4001" t="s">
        <v>8245</v>
      </c>
      <c r="I4001">
        <v>1442462340</v>
      </c>
      <c r="J4001">
        <v>1439743900</v>
      </c>
      <c r="K4001" t="b">
        <v>0</v>
      </c>
      <c r="L4001">
        <v>14</v>
      </c>
      <c r="M4001" t="b">
        <v>1</v>
      </c>
      <c r="N4001" t="s">
        <v>8269</v>
      </c>
      <c r="O4001" s="9">
        <f t="shared" si="252"/>
        <v>42232.702546296292</v>
      </c>
      <c r="P4001" t="str">
        <f t="shared" si="253"/>
        <v>theater</v>
      </c>
      <c r="Q4001" t="str">
        <f t="shared" si="254"/>
        <v>plays</v>
      </c>
      <c r="R4001">
        <f t="shared" si="255"/>
        <v>2015</v>
      </c>
    </row>
    <row r="4002" spans="1:18" ht="43.2" x14ac:dyDescent="0.55000000000000004">
      <c r="A4002">
        <v>3319</v>
      </c>
      <c r="B4002" s="3" t="s">
        <v>3319</v>
      </c>
      <c r="C4002" s="3" t="s">
        <v>7429</v>
      </c>
      <c r="D4002" s="6">
        <v>500</v>
      </c>
      <c r="E4002" s="8">
        <v>540</v>
      </c>
      <c r="F4002" t="s">
        <v>8218</v>
      </c>
      <c r="G4002" t="s">
        <v>8224</v>
      </c>
      <c r="H4002" t="s">
        <v>8246</v>
      </c>
      <c r="I4002">
        <v>1422712986</v>
      </c>
      <c r="J4002">
        <v>1418824986</v>
      </c>
      <c r="K4002" t="b">
        <v>0</v>
      </c>
      <c r="L4002">
        <v>16</v>
      </c>
      <c r="M4002" t="b">
        <v>1</v>
      </c>
      <c r="N4002" t="s">
        <v>8269</v>
      </c>
      <c r="O4002" s="9">
        <f t="shared" si="252"/>
        <v>41990.585486111115</v>
      </c>
      <c r="P4002" t="str">
        <f t="shared" si="253"/>
        <v>theater</v>
      </c>
      <c r="Q4002" t="str">
        <f t="shared" si="254"/>
        <v>plays</v>
      </c>
      <c r="R4002">
        <f t="shared" si="255"/>
        <v>2014</v>
      </c>
    </row>
    <row r="4003" spans="1:18" ht="43.2" x14ac:dyDescent="0.55000000000000004">
      <c r="A4003">
        <v>3321</v>
      </c>
      <c r="B4003" s="3" t="s">
        <v>3321</v>
      </c>
      <c r="C4003" s="3" t="s">
        <v>7431</v>
      </c>
      <c r="D4003" s="6">
        <v>500</v>
      </c>
      <c r="E4003" s="8">
        <v>537</v>
      </c>
      <c r="F4003" t="s">
        <v>8218</v>
      </c>
      <c r="G4003" t="s">
        <v>8223</v>
      </c>
      <c r="H4003" t="s">
        <v>8245</v>
      </c>
      <c r="I4003">
        <v>1413431940</v>
      </c>
      <c r="J4003">
        <v>1412216665</v>
      </c>
      <c r="K4003" t="b">
        <v>0</v>
      </c>
      <c r="L4003">
        <v>15</v>
      </c>
      <c r="M4003" t="b">
        <v>1</v>
      </c>
      <c r="N4003" t="s">
        <v>8269</v>
      </c>
      <c r="O4003" s="9">
        <f t="shared" si="252"/>
        <v>41914.100289351853</v>
      </c>
      <c r="P4003" t="str">
        <f t="shared" si="253"/>
        <v>theater</v>
      </c>
      <c r="Q4003" t="str">
        <f t="shared" si="254"/>
        <v>plays</v>
      </c>
      <c r="R4003">
        <f t="shared" si="255"/>
        <v>2014</v>
      </c>
    </row>
    <row r="4004" spans="1:18" ht="43.2" x14ac:dyDescent="0.55000000000000004">
      <c r="A4004">
        <v>3345</v>
      </c>
      <c r="B4004" s="3" t="s">
        <v>3345</v>
      </c>
      <c r="C4004" s="3" t="s">
        <v>7455</v>
      </c>
      <c r="D4004" s="6">
        <v>500</v>
      </c>
      <c r="E4004" s="8">
        <v>650</v>
      </c>
      <c r="F4004" t="s">
        <v>8218</v>
      </c>
      <c r="G4004" t="s">
        <v>8223</v>
      </c>
      <c r="H4004" t="s">
        <v>8245</v>
      </c>
      <c r="I4004">
        <v>1429317420</v>
      </c>
      <c r="J4004">
        <v>1424226768</v>
      </c>
      <c r="K4004" t="b">
        <v>0</v>
      </c>
      <c r="L4004">
        <v>13</v>
      </c>
      <c r="M4004" t="b">
        <v>1</v>
      </c>
      <c r="N4004" t="s">
        <v>8269</v>
      </c>
      <c r="O4004" s="9">
        <f t="shared" si="252"/>
        <v>42053.106111111112</v>
      </c>
      <c r="P4004" t="str">
        <f t="shared" si="253"/>
        <v>theater</v>
      </c>
      <c r="Q4004" t="str">
        <f t="shared" si="254"/>
        <v>plays</v>
      </c>
      <c r="R4004">
        <f t="shared" si="255"/>
        <v>2015</v>
      </c>
    </row>
    <row r="4005" spans="1:18" ht="43.2" x14ac:dyDescent="0.55000000000000004">
      <c r="A4005">
        <v>3353</v>
      </c>
      <c r="B4005" s="3" t="s">
        <v>3352</v>
      </c>
      <c r="C4005" s="3" t="s">
        <v>7463</v>
      </c>
      <c r="D4005" s="6">
        <v>500</v>
      </c>
      <c r="E4005" s="8">
        <v>1575</v>
      </c>
      <c r="F4005" t="s">
        <v>8218</v>
      </c>
      <c r="G4005" t="s">
        <v>8224</v>
      </c>
      <c r="H4005" t="s">
        <v>8246</v>
      </c>
      <c r="I4005">
        <v>1462230000</v>
      </c>
      <c r="J4005">
        <v>1461061350</v>
      </c>
      <c r="K4005" t="b">
        <v>0</v>
      </c>
      <c r="L4005">
        <v>44</v>
      </c>
      <c r="M4005" t="b">
        <v>1</v>
      </c>
      <c r="N4005" t="s">
        <v>8269</v>
      </c>
      <c r="O4005" s="9">
        <f t="shared" si="252"/>
        <v>42479.432291666672</v>
      </c>
      <c r="P4005" t="str">
        <f t="shared" si="253"/>
        <v>theater</v>
      </c>
      <c r="Q4005" t="str">
        <f t="shared" si="254"/>
        <v>plays</v>
      </c>
      <c r="R4005">
        <f t="shared" si="255"/>
        <v>2016</v>
      </c>
    </row>
    <row r="4006" spans="1:18" ht="43.2" x14ac:dyDescent="0.55000000000000004">
      <c r="A4006">
        <v>3362</v>
      </c>
      <c r="B4006" s="3" t="s">
        <v>3361</v>
      </c>
      <c r="C4006" s="3" t="s">
        <v>7472</v>
      </c>
      <c r="D4006" s="6">
        <v>500</v>
      </c>
      <c r="E4006" s="8">
        <v>1090</v>
      </c>
      <c r="F4006" t="s">
        <v>8218</v>
      </c>
      <c r="G4006" t="s">
        <v>8223</v>
      </c>
      <c r="H4006" t="s">
        <v>8245</v>
      </c>
      <c r="I4006">
        <v>1425704100</v>
      </c>
      <c r="J4006">
        <v>1424484717</v>
      </c>
      <c r="K4006" t="b">
        <v>0</v>
      </c>
      <c r="L4006">
        <v>20</v>
      </c>
      <c r="M4006" t="b">
        <v>1</v>
      </c>
      <c r="N4006" t="s">
        <v>8269</v>
      </c>
      <c r="O4006" s="9">
        <f t="shared" si="252"/>
        <v>42056.091631944444</v>
      </c>
      <c r="P4006" t="str">
        <f t="shared" si="253"/>
        <v>theater</v>
      </c>
      <c r="Q4006" t="str">
        <f t="shared" si="254"/>
        <v>plays</v>
      </c>
      <c r="R4006">
        <f t="shared" si="255"/>
        <v>2015</v>
      </c>
    </row>
    <row r="4007" spans="1:18" ht="43.2" x14ac:dyDescent="0.55000000000000004">
      <c r="A4007">
        <v>3366</v>
      </c>
      <c r="B4007" s="3" t="s">
        <v>3365</v>
      </c>
      <c r="C4007" s="3" t="s">
        <v>7476</v>
      </c>
      <c r="D4007" s="6">
        <v>500</v>
      </c>
      <c r="E4007" s="8">
        <v>1105</v>
      </c>
      <c r="F4007" t="s">
        <v>8218</v>
      </c>
      <c r="G4007" t="s">
        <v>8223</v>
      </c>
      <c r="H4007" t="s">
        <v>8245</v>
      </c>
      <c r="I4007">
        <v>1431481037</v>
      </c>
      <c r="J4007">
        <v>1428889037</v>
      </c>
      <c r="K4007" t="b">
        <v>0</v>
      </c>
      <c r="L4007">
        <v>18</v>
      </c>
      <c r="M4007" t="b">
        <v>1</v>
      </c>
      <c r="N4007" t="s">
        <v>8269</v>
      </c>
      <c r="O4007" s="9">
        <f t="shared" si="252"/>
        <v>42107.067557870367</v>
      </c>
      <c r="P4007" t="str">
        <f t="shared" si="253"/>
        <v>theater</v>
      </c>
      <c r="Q4007" t="str">
        <f t="shared" si="254"/>
        <v>plays</v>
      </c>
      <c r="R4007">
        <f t="shared" si="255"/>
        <v>2015</v>
      </c>
    </row>
    <row r="4008" spans="1:18" ht="43.2" x14ac:dyDescent="0.55000000000000004">
      <c r="A4008">
        <v>3391</v>
      </c>
      <c r="B4008" s="3" t="s">
        <v>3390</v>
      </c>
      <c r="C4008" s="3" t="s">
        <v>7501</v>
      </c>
      <c r="D4008" s="6">
        <v>500</v>
      </c>
      <c r="E4008" s="8">
        <v>1115</v>
      </c>
      <c r="F4008" t="s">
        <v>8218</v>
      </c>
      <c r="G4008" t="s">
        <v>8223</v>
      </c>
      <c r="H4008" t="s">
        <v>8245</v>
      </c>
      <c r="I4008">
        <v>1407536880</v>
      </c>
      <c r="J4008">
        <v>1404997548</v>
      </c>
      <c r="K4008" t="b">
        <v>0</v>
      </c>
      <c r="L4008">
        <v>18</v>
      </c>
      <c r="M4008" t="b">
        <v>1</v>
      </c>
      <c r="N4008" t="s">
        <v>8269</v>
      </c>
      <c r="O4008" s="9">
        <f t="shared" si="252"/>
        <v>41830.545694444445</v>
      </c>
      <c r="P4008" t="str">
        <f t="shared" si="253"/>
        <v>theater</v>
      </c>
      <c r="Q4008" t="str">
        <f t="shared" si="254"/>
        <v>plays</v>
      </c>
      <c r="R4008">
        <f t="shared" si="255"/>
        <v>2014</v>
      </c>
    </row>
    <row r="4009" spans="1:18" ht="43.2" x14ac:dyDescent="0.55000000000000004">
      <c r="A4009">
        <v>3392</v>
      </c>
      <c r="B4009" s="3" t="s">
        <v>3391</v>
      </c>
      <c r="C4009" s="3" t="s">
        <v>7502</v>
      </c>
      <c r="D4009" s="6">
        <v>500</v>
      </c>
      <c r="E4009" s="8">
        <v>500</v>
      </c>
      <c r="F4009" t="s">
        <v>8218</v>
      </c>
      <c r="G4009" t="s">
        <v>8224</v>
      </c>
      <c r="H4009" t="s">
        <v>8246</v>
      </c>
      <c r="I4009">
        <v>1462565855</v>
      </c>
      <c r="J4009">
        <v>1458245855</v>
      </c>
      <c r="K4009" t="b">
        <v>0</v>
      </c>
      <c r="L4009">
        <v>12</v>
      </c>
      <c r="M4009" t="b">
        <v>1</v>
      </c>
      <c r="N4009" t="s">
        <v>8269</v>
      </c>
      <c r="O4009" s="9">
        <f t="shared" si="252"/>
        <v>42446.845543981486</v>
      </c>
      <c r="P4009" t="str">
        <f t="shared" si="253"/>
        <v>theater</v>
      </c>
      <c r="Q4009" t="str">
        <f t="shared" si="254"/>
        <v>plays</v>
      </c>
      <c r="R4009">
        <f t="shared" si="255"/>
        <v>2016</v>
      </c>
    </row>
    <row r="4010" spans="1:18" ht="28.8" x14ac:dyDescent="0.55000000000000004">
      <c r="A4010">
        <v>3395</v>
      </c>
      <c r="B4010" s="3" t="s">
        <v>3394</v>
      </c>
      <c r="C4010" s="3" t="s">
        <v>7505</v>
      </c>
      <c r="D4010" s="6">
        <v>500</v>
      </c>
      <c r="E4010" s="8">
        <v>920</v>
      </c>
      <c r="F4010" t="s">
        <v>8218</v>
      </c>
      <c r="G4010" t="s">
        <v>8224</v>
      </c>
      <c r="H4010" t="s">
        <v>8246</v>
      </c>
      <c r="I4010">
        <v>1433009400</v>
      </c>
      <c r="J4010">
        <v>1431795944</v>
      </c>
      <c r="K4010" t="b">
        <v>0</v>
      </c>
      <c r="L4010">
        <v>38</v>
      </c>
      <c r="M4010" t="b">
        <v>1</v>
      </c>
      <c r="N4010" t="s">
        <v>8269</v>
      </c>
      <c r="O4010" s="9">
        <f t="shared" si="252"/>
        <v>42140.712314814817</v>
      </c>
      <c r="P4010" t="str">
        <f t="shared" si="253"/>
        <v>theater</v>
      </c>
      <c r="Q4010" t="str">
        <f t="shared" si="254"/>
        <v>plays</v>
      </c>
      <c r="R4010">
        <f t="shared" si="255"/>
        <v>2015</v>
      </c>
    </row>
    <row r="4011" spans="1:18" ht="43.2" x14ac:dyDescent="0.55000000000000004">
      <c r="A4011">
        <v>3404</v>
      </c>
      <c r="B4011" s="3" t="s">
        <v>3403</v>
      </c>
      <c r="C4011" s="3" t="s">
        <v>7514</v>
      </c>
      <c r="D4011" s="6">
        <v>500</v>
      </c>
      <c r="E4011" s="8">
        <v>610</v>
      </c>
      <c r="F4011" t="s">
        <v>8218</v>
      </c>
      <c r="G4011" t="s">
        <v>8223</v>
      </c>
      <c r="H4011" t="s">
        <v>8245</v>
      </c>
      <c r="I4011">
        <v>1434542702</v>
      </c>
      <c r="J4011">
        <v>1432814702</v>
      </c>
      <c r="K4011" t="b">
        <v>0</v>
      </c>
      <c r="L4011">
        <v>3</v>
      </c>
      <c r="M4011" t="b">
        <v>1</v>
      </c>
      <c r="N4011" t="s">
        <v>8269</v>
      </c>
      <c r="O4011" s="9">
        <f t="shared" si="252"/>
        <v>42152.503495370373</v>
      </c>
      <c r="P4011" t="str">
        <f t="shared" si="253"/>
        <v>theater</v>
      </c>
      <c r="Q4011" t="str">
        <f t="shared" si="254"/>
        <v>plays</v>
      </c>
      <c r="R4011">
        <f t="shared" si="255"/>
        <v>2015</v>
      </c>
    </row>
    <row r="4012" spans="1:18" ht="43.2" x14ac:dyDescent="0.55000000000000004">
      <c r="A4012">
        <v>3408</v>
      </c>
      <c r="B4012" s="3" t="s">
        <v>3407</v>
      </c>
      <c r="C4012" s="3" t="s">
        <v>7518</v>
      </c>
      <c r="D4012" s="6">
        <v>500</v>
      </c>
      <c r="E4012" s="8">
        <v>1055</v>
      </c>
      <c r="F4012" t="s">
        <v>8218</v>
      </c>
      <c r="G4012" t="s">
        <v>8223</v>
      </c>
      <c r="H4012" t="s">
        <v>8245</v>
      </c>
      <c r="I4012">
        <v>1405727304</v>
      </c>
      <c r="J4012">
        <v>1403135304</v>
      </c>
      <c r="K4012" t="b">
        <v>0</v>
      </c>
      <c r="L4012">
        <v>18</v>
      </c>
      <c r="M4012" t="b">
        <v>1</v>
      </c>
      <c r="N4012" t="s">
        <v>8269</v>
      </c>
      <c r="O4012" s="9">
        <f t="shared" si="252"/>
        <v>41808.991944444446</v>
      </c>
      <c r="P4012" t="str">
        <f t="shared" si="253"/>
        <v>theater</v>
      </c>
      <c r="Q4012" t="str">
        <f t="shared" si="254"/>
        <v>plays</v>
      </c>
      <c r="R4012">
        <f t="shared" si="255"/>
        <v>2014</v>
      </c>
    </row>
    <row r="4013" spans="1:18" ht="43.2" x14ac:dyDescent="0.55000000000000004">
      <c r="A4013">
        <v>3409</v>
      </c>
      <c r="B4013" s="3" t="s">
        <v>3408</v>
      </c>
      <c r="C4013" s="3" t="s">
        <v>7519</v>
      </c>
      <c r="D4013" s="6">
        <v>500</v>
      </c>
      <c r="E4013" s="8">
        <v>618</v>
      </c>
      <c r="F4013" t="s">
        <v>8218</v>
      </c>
      <c r="G4013" t="s">
        <v>8224</v>
      </c>
      <c r="H4013" t="s">
        <v>8246</v>
      </c>
      <c r="I4013">
        <v>1469998680</v>
      </c>
      <c r="J4013">
        <v>1466710358</v>
      </c>
      <c r="K4013" t="b">
        <v>0</v>
      </c>
      <c r="L4013">
        <v>21</v>
      </c>
      <c r="M4013" t="b">
        <v>1</v>
      </c>
      <c r="N4013" t="s">
        <v>8269</v>
      </c>
      <c r="O4013" s="9">
        <f t="shared" si="252"/>
        <v>42544.814328703709</v>
      </c>
      <c r="P4013" t="str">
        <f t="shared" si="253"/>
        <v>theater</v>
      </c>
      <c r="Q4013" t="str">
        <f t="shared" si="254"/>
        <v>plays</v>
      </c>
      <c r="R4013">
        <f t="shared" si="255"/>
        <v>2016</v>
      </c>
    </row>
    <row r="4014" spans="1:18" ht="43.2" x14ac:dyDescent="0.55000000000000004">
      <c r="A4014">
        <v>3413</v>
      </c>
      <c r="B4014" s="3" t="s">
        <v>3412</v>
      </c>
      <c r="C4014" s="3" t="s">
        <v>7523</v>
      </c>
      <c r="D4014" s="6">
        <v>500</v>
      </c>
      <c r="E4014" s="8">
        <v>650</v>
      </c>
      <c r="F4014" t="s">
        <v>8218</v>
      </c>
      <c r="G4014" t="s">
        <v>8223</v>
      </c>
      <c r="H4014" t="s">
        <v>8245</v>
      </c>
      <c r="I4014">
        <v>1425099540</v>
      </c>
      <c r="J4014">
        <v>1424280938</v>
      </c>
      <c r="K4014" t="b">
        <v>0</v>
      </c>
      <c r="L4014">
        <v>14</v>
      </c>
      <c r="M4014" t="b">
        <v>1</v>
      </c>
      <c r="N4014" t="s">
        <v>8269</v>
      </c>
      <c r="O4014" s="9">
        <f t="shared" si="252"/>
        <v>42053.733078703706</v>
      </c>
      <c r="P4014" t="str">
        <f t="shared" si="253"/>
        <v>theater</v>
      </c>
      <c r="Q4014" t="str">
        <f t="shared" si="254"/>
        <v>plays</v>
      </c>
      <c r="R4014">
        <f t="shared" si="255"/>
        <v>2015</v>
      </c>
    </row>
    <row r="4015" spans="1:18" ht="43.2" x14ac:dyDescent="0.55000000000000004">
      <c r="A4015">
        <v>3450</v>
      </c>
      <c r="B4015" s="3" t="s">
        <v>3449</v>
      </c>
      <c r="C4015" s="3" t="s">
        <v>7560</v>
      </c>
      <c r="D4015" s="6">
        <v>500</v>
      </c>
      <c r="E4015" s="8">
        <v>760</v>
      </c>
      <c r="F4015" t="s">
        <v>8218</v>
      </c>
      <c r="G4015" t="s">
        <v>8224</v>
      </c>
      <c r="H4015" t="s">
        <v>8246</v>
      </c>
      <c r="I4015">
        <v>1427990071</v>
      </c>
      <c r="J4015">
        <v>1422809671</v>
      </c>
      <c r="K4015" t="b">
        <v>0</v>
      </c>
      <c r="L4015">
        <v>39</v>
      </c>
      <c r="M4015" t="b">
        <v>1</v>
      </c>
      <c r="N4015" t="s">
        <v>8269</v>
      </c>
      <c r="O4015" s="9">
        <f t="shared" si="252"/>
        <v>42036.704525462963</v>
      </c>
      <c r="P4015" t="str">
        <f t="shared" si="253"/>
        <v>theater</v>
      </c>
      <c r="Q4015" t="str">
        <f t="shared" si="254"/>
        <v>plays</v>
      </c>
      <c r="R4015">
        <f t="shared" si="255"/>
        <v>2015</v>
      </c>
    </row>
    <row r="4016" spans="1:18" ht="43.2" x14ac:dyDescent="0.55000000000000004">
      <c r="A4016">
        <v>3459</v>
      </c>
      <c r="B4016" s="3" t="s">
        <v>3458</v>
      </c>
      <c r="C4016" s="3" t="s">
        <v>7569</v>
      </c>
      <c r="D4016" s="6">
        <v>500</v>
      </c>
      <c r="E4016" s="8">
        <v>631</v>
      </c>
      <c r="F4016" t="s">
        <v>8218</v>
      </c>
      <c r="G4016" t="s">
        <v>8224</v>
      </c>
      <c r="H4016" t="s">
        <v>8246</v>
      </c>
      <c r="I4016">
        <v>1463743860</v>
      </c>
      <c r="J4016">
        <v>1461151860</v>
      </c>
      <c r="K4016" t="b">
        <v>0</v>
      </c>
      <c r="L4016">
        <v>36</v>
      </c>
      <c r="M4016" t="b">
        <v>1</v>
      </c>
      <c r="N4016" t="s">
        <v>8269</v>
      </c>
      <c r="O4016" s="9">
        <f t="shared" si="252"/>
        <v>42480.479861111111</v>
      </c>
      <c r="P4016" t="str">
        <f t="shared" si="253"/>
        <v>theater</v>
      </c>
      <c r="Q4016" t="str">
        <f t="shared" si="254"/>
        <v>plays</v>
      </c>
      <c r="R4016">
        <f t="shared" si="255"/>
        <v>2016</v>
      </c>
    </row>
    <row r="4017" spans="1:18" ht="43.2" x14ac:dyDescent="0.55000000000000004">
      <c r="A4017">
        <v>3460</v>
      </c>
      <c r="B4017" s="3" t="s">
        <v>3459</v>
      </c>
      <c r="C4017" s="3" t="s">
        <v>7570</v>
      </c>
      <c r="D4017" s="6">
        <v>500</v>
      </c>
      <c r="E4017" s="8">
        <v>950</v>
      </c>
      <c r="F4017" t="s">
        <v>8218</v>
      </c>
      <c r="G4017" t="s">
        <v>8224</v>
      </c>
      <c r="H4017" t="s">
        <v>8246</v>
      </c>
      <c r="I4017">
        <v>1408106352</v>
      </c>
      <c r="J4017">
        <v>1406896752</v>
      </c>
      <c r="K4017" t="b">
        <v>0</v>
      </c>
      <c r="L4017">
        <v>19</v>
      </c>
      <c r="M4017" t="b">
        <v>1</v>
      </c>
      <c r="N4017" t="s">
        <v>8269</v>
      </c>
      <c r="O4017" s="9">
        <f t="shared" si="252"/>
        <v>41852.527222222219</v>
      </c>
      <c r="P4017" t="str">
        <f t="shared" si="253"/>
        <v>theater</v>
      </c>
      <c r="Q4017" t="str">
        <f t="shared" si="254"/>
        <v>plays</v>
      </c>
      <c r="R4017">
        <f t="shared" si="255"/>
        <v>2014</v>
      </c>
    </row>
    <row r="4018" spans="1:18" ht="43.2" x14ac:dyDescent="0.55000000000000004">
      <c r="A4018">
        <v>3461</v>
      </c>
      <c r="B4018" s="3" t="s">
        <v>3460</v>
      </c>
      <c r="C4018" s="3" t="s">
        <v>7571</v>
      </c>
      <c r="D4018" s="6">
        <v>500</v>
      </c>
      <c r="E4018" s="8">
        <v>695</v>
      </c>
      <c r="F4018" t="s">
        <v>8218</v>
      </c>
      <c r="G4018" t="s">
        <v>8223</v>
      </c>
      <c r="H4018" t="s">
        <v>8245</v>
      </c>
      <c r="I4018">
        <v>1477710000</v>
      </c>
      <c r="J4018">
        <v>1475248279</v>
      </c>
      <c r="K4018" t="b">
        <v>0</v>
      </c>
      <c r="L4018">
        <v>12</v>
      </c>
      <c r="M4018" t="b">
        <v>1</v>
      </c>
      <c r="N4018" t="s">
        <v>8269</v>
      </c>
      <c r="O4018" s="9">
        <f t="shared" si="252"/>
        <v>42643.632858796293</v>
      </c>
      <c r="P4018" t="str">
        <f t="shared" si="253"/>
        <v>theater</v>
      </c>
      <c r="Q4018" t="str">
        <f t="shared" si="254"/>
        <v>plays</v>
      </c>
      <c r="R4018">
        <f t="shared" si="255"/>
        <v>2016</v>
      </c>
    </row>
    <row r="4019" spans="1:18" ht="43.2" x14ac:dyDescent="0.55000000000000004">
      <c r="A4019">
        <v>3471</v>
      </c>
      <c r="B4019" s="3" t="s">
        <v>3470</v>
      </c>
      <c r="C4019" s="3" t="s">
        <v>7581</v>
      </c>
      <c r="D4019" s="6">
        <v>500</v>
      </c>
      <c r="E4019" s="8">
        <v>1073</v>
      </c>
      <c r="F4019" t="s">
        <v>8218</v>
      </c>
      <c r="G4019" t="s">
        <v>8224</v>
      </c>
      <c r="H4019" t="s">
        <v>8246</v>
      </c>
      <c r="I4019">
        <v>1409515200</v>
      </c>
      <c r="J4019">
        <v>1405971690</v>
      </c>
      <c r="K4019" t="b">
        <v>0</v>
      </c>
      <c r="L4019">
        <v>30</v>
      </c>
      <c r="M4019" t="b">
        <v>1</v>
      </c>
      <c r="N4019" t="s">
        <v>8269</v>
      </c>
      <c r="O4019" s="9">
        <f t="shared" si="252"/>
        <v>41841.820486111108</v>
      </c>
      <c r="P4019" t="str">
        <f t="shared" si="253"/>
        <v>theater</v>
      </c>
      <c r="Q4019" t="str">
        <f t="shared" si="254"/>
        <v>plays</v>
      </c>
      <c r="R4019">
        <f t="shared" si="255"/>
        <v>2014</v>
      </c>
    </row>
    <row r="4020" spans="1:18" ht="43.2" x14ac:dyDescent="0.55000000000000004">
      <c r="A4020">
        <v>3491</v>
      </c>
      <c r="B4020" s="3" t="s">
        <v>3490</v>
      </c>
      <c r="C4020" s="3" t="s">
        <v>7601</v>
      </c>
      <c r="D4020" s="6">
        <v>500</v>
      </c>
      <c r="E4020" s="8">
        <v>791</v>
      </c>
      <c r="F4020" t="s">
        <v>8218</v>
      </c>
      <c r="G4020" t="s">
        <v>8223</v>
      </c>
      <c r="H4020" t="s">
        <v>8245</v>
      </c>
      <c r="I4020">
        <v>1431928784</v>
      </c>
      <c r="J4020">
        <v>1430114384</v>
      </c>
      <c r="K4020" t="b">
        <v>0</v>
      </c>
      <c r="L4020">
        <v>10</v>
      </c>
      <c r="M4020" t="b">
        <v>1</v>
      </c>
      <c r="N4020" t="s">
        <v>8269</v>
      </c>
      <c r="O4020" s="9">
        <f t="shared" si="252"/>
        <v>42121.249814814815</v>
      </c>
      <c r="P4020" t="str">
        <f t="shared" si="253"/>
        <v>theater</v>
      </c>
      <c r="Q4020" t="str">
        <f t="shared" si="254"/>
        <v>plays</v>
      </c>
      <c r="R4020">
        <f t="shared" si="255"/>
        <v>2015</v>
      </c>
    </row>
    <row r="4021" spans="1:18" ht="43.2" x14ac:dyDescent="0.55000000000000004">
      <c r="A4021">
        <v>3514</v>
      </c>
      <c r="B4021" s="3" t="s">
        <v>3513</v>
      </c>
      <c r="C4021" s="3" t="s">
        <v>7624</v>
      </c>
      <c r="D4021" s="6">
        <v>500</v>
      </c>
      <c r="E4021" s="8">
        <v>550</v>
      </c>
      <c r="F4021" t="s">
        <v>8218</v>
      </c>
      <c r="G4021" t="s">
        <v>8223</v>
      </c>
      <c r="H4021" t="s">
        <v>8245</v>
      </c>
      <c r="I4021">
        <v>1422853140</v>
      </c>
      <c r="J4021">
        <v>1421439552</v>
      </c>
      <c r="K4021" t="b">
        <v>0</v>
      </c>
      <c r="L4021">
        <v>10</v>
      </c>
      <c r="M4021" t="b">
        <v>1</v>
      </c>
      <c r="N4021" t="s">
        <v>8269</v>
      </c>
      <c r="O4021" s="9">
        <f t="shared" si="252"/>
        <v>42020.846666666665</v>
      </c>
      <c r="P4021" t="str">
        <f t="shared" si="253"/>
        <v>theater</v>
      </c>
      <c r="Q4021" t="str">
        <f t="shared" si="254"/>
        <v>plays</v>
      </c>
      <c r="R4021">
        <f t="shared" si="255"/>
        <v>2015</v>
      </c>
    </row>
    <row r="4022" spans="1:18" ht="43.2" x14ac:dyDescent="0.55000000000000004">
      <c r="A4022">
        <v>3525</v>
      </c>
      <c r="B4022" s="3" t="s">
        <v>3524</v>
      </c>
      <c r="C4022" s="3" t="s">
        <v>7635</v>
      </c>
      <c r="D4022" s="6">
        <v>500</v>
      </c>
      <c r="E4022" s="8">
        <v>530</v>
      </c>
      <c r="F4022" t="s">
        <v>8218</v>
      </c>
      <c r="G4022" t="s">
        <v>8223</v>
      </c>
      <c r="H4022" t="s">
        <v>8245</v>
      </c>
      <c r="I4022">
        <v>1439136000</v>
      </c>
      <c r="J4022">
        <v>1438188106</v>
      </c>
      <c r="K4022" t="b">
        <v>0</v>
      </c>
      <c r="L4022">
        <v>7</v>
      </c>
      <c r="M4022" t="b">
        <v>1</v>
      </c>
      <c r="N4022" t="s">
        <v>8269</v>
      </c>
      <c r="O4022" s="9">
        <f t="shared" si="252"/>
        <v>42214.6956712963</v>
      </c>
      <c r="P4022" t="str">
        <f t="shared" si="253"/>
        <v>theater</v>
      </c>
      <c r="Q4022" t="str">
        <f t="shared" si="254"/>
        <v>plays</v>
      </c>
      <c r="R4022">
        <f t="shared" si="255"/>
        <v>2015</v>
      </c>
    </row>
    <row r="4023" spans="1:18" ht="43.2" x14ac:dyDescent="0.55000000000000004">
      <c r="A4023">
        <v>3529</v>
      </c>
      <c r="B4023" s="3" t="s">
        <v>3528</v>
      </c>
      <c r="C4023" s="3" t="s">
        <v>7639</v>
      </c>
      <c r="D4023" s="6">
        <v>500</v>
      </c>
      <c r="E4023" s="8">
        <v>660</v>
      </c>
      <c r="F4023" t="s">
        <v>8218</v>
      </c>
      <c r="G4023" t="s">
        <v>8223</v>
      </c>
      <c r="H4023" t="s">
        <v>8245</v>
      </c>
      <c r="I4023">
        <v>1436749200</v>
      </c>
      <c r="J4023">
        <v>1434997018</v>
      </c>
      <c r="K4023" t="b">
        <v>0</v>
      </c>
      <c r="L4023">
        <v>18</v>
      </c>
      <c r="M4023" t="b">
        <v>1</v>
      </c>
      <c r="N4023" t="s">
        <v>8269</v>
      </c>
      <c r="O4023" s="9">
        <f t="shared" si="252"/>
        <v>42177.761782407411</v>
      </c>
      <c r="P4023" t="str">
        <f t="shared" si="253"/>
        <v>theater</v>
      </c>
      <c r="Q4023" t="str">
        <f t="shared" si="254"/>
        <v>plays</v>
      </c>
      <c r="R4023">
        <f t="shared" si="255"/>
        <v>2015</v>
      </c>
    </row>
    <row r="4024" spans="1:18" ht="43.2" x14ac:dyDescent="0.55000000000000004">
      <c r="A4024">
        <v>3533</v>
      </c>
      <c r="B4024" s="3" t="s">
        <v>3532</v>
      </c>
      <c r="C4024" s="3" t="s">
        <v>7643</v>
      </c>
      <c r="D4024" s="6">
        <v>500</v>
      </c>
      <c r="E4024" s="8">
        <v>631</v>
      </c>
      <c r="F4024" t="s">
        <v>8218</v>
      </c>
      <c r="G4024" t="s">
        <v>8223</v>
      </c>
      <c r="H4024" t="s">
        <v>8245</v>
      </c>
      <c r="I4024">
        <v>1447269367</v>
      </c>
      <c r="J4024">
        <v>1444673767</v>
      </c>
      <c r="K4024" t="b">
        <v>0</v>
      </c>
      <c r="L4024">
        <v>8</v>
      </c>
      <c r="M4024" t="b">
        <v>1</v>
      </c>
      <c r="N4024" t="s">
        <v>8269</v>
      </c>
      <c r="O4024" s="9">
        <f t="shared" si="252"/>
        <v>42289.761192129634</v>
      </c>
      <c r="P4024" t="str">
        <f t="shared" si="253"/>
        <v>theater</v>
      </c>
      <c r="Q4024" t="str">
        <f t="shared" si="254"/>
        <v>plays</v>
      </c>
      <c r="R4024">
        <f t="shared" si="255"/>
        <v>2015</v>
      </c>
    </row>
    <row r="4025" spans="1:18" ht="43.2" x14ac:dyDescent="0.55000000000000004">
      <c r="A4025">
        <v>3563</v>
      </c>
      <c r="B4025" s="3" t="s">
        <v>3562</v>
      </c>
      <c r="C4025" s="3" t="s">
        <v>7673</v>
      </c>
      <c r="D4025" s="6">
        <v>500</v>
      </c>
      <c r="E4025" s="8">
        <v>527.45000000000005</v>
      </c>
      <c r="F4025" t="s">
        <v>8218</v>
      </c>
      <c r="G4025" t="s">
        <v>8224</v>
      </c>
      <c r="H4025" t="s">
        <v>8246</v>
      </c>
      <c r="I4025">
        <v>1470078000</v>
      </c>
      <c r="J4025">
        <v>1467648456</v>
      </c>
      <c r="K4025" t="b">
        <v>0</v>
      </c>
      <c r="L4025">
        <v>25</v>
      </c>
      <c r="M4025" t="b">
        <v>1</v>
      </c>
      <c r="N4025" t="s">
        <v>8269</v>
      </c>
      <c r="O4025" s="9">
        <f t="shared" si="252"/>
        <v>42555.671944444446</v>
      </c>
      <c r="P4025" t="str">
        <f t="shared" si="253"/>
        <v>theater</v>
      </c>
      <c r="Q4025" t="str">
        <f t="shared" si="254"/>
        <v>plays</v>
      </c>
      <c r="R4025">
        <f t="shared" si="255"/>
        <v>2016</v>
      </c>
    </row>
    <row r="4026" spans="1:18" ht="28.8" x14ac:dyDescent="0.55000000000000004">
      <c r="A4026">
        <v>3572</v>
      </c>
      <c r="B4026" s="3" t="s">
        <v>3571</v>
      </c>
      <c r="C4026" s="3" t="s">
        <v>7682</v>
      </c>
      <c r="D4026" s="6">
        <v>500</v>
      </c>
      <c r="E4026" s="8">
        <v>500</v>
      </c>
      <c r="F4026" t="s">
        <v>8218</v>
      </c>
      <c r="G4026" t="s">
        <v>8224</v>
      </c>
      <c r="H4026" t="s">
        <v>8246</v>
      </c>
      <c r="I4026">
        <v>1434894082</v>
      </c>
      <c r="J4026">
        <v>1432302082</v>
      </c>
      <c r="K4026" t="b">
        <v>0</v>
      </c>
      <c r="L4026">
        <v>9</v>
      </c>
      <c r="M4026" t="b">
        <v>1</v>
      </c>
      <c r="N4026" t="s">
        <v>8269</v>
      </c>
      <c r="O4026" s="9">
        <f t="shared" si="252"/>
        <v>42146.570393518516</v>
      </c>
      <c r="P4026" t="str">
        <f t="shared" si="253"/>
        <v>theater</v>
      </c>
      <c r="Q4026" t="str">
        <f t="shared" si="254"/>
        <v>plays</v>
      </c>
      <c r="R4026">
        <f t="shared" si="255"/>
        <v>2015</v>
      </c>
    </row>
    <row r="4027" spans="1:18" ht="43.2" x14ac:dyDescent="0.55000000000000004">
      <c r="A4027">
        <v>3579</v>
      </c>
      <c r="B4027" s="3" t="s">
        <v>3578</v>
      </c>
      <c r="C4027" s="3" t="s">
        <v>7689</v>
      </c>
      <c r="D4027" s="6">
        <v>500</v>
      </c>
      <c r="E4027" s="8">
        <v>500</v>
      </c>
      <c r="F4027" t="s">
        <v>8218</v>
      </c>
      <c r="G4027" t="s">
        <v>8224</v>
      </c>
      <c r="H4027" t="s">
        <v>8246</v>
      </c>
      <c r="I4027">
        <v>1459444656</v>
      </c>
      <c r="J4027">
        <v>1456856256</v>
      </c>
      <c r="K4027" t="b">
        <v>0</v>
      </c>
      <c r="L4027">
        <v>14</v>
      </c>
      <c r="M4027" t="b">
        <v>1</v>
      </c>
      <c r="N4027" t="s">
        <v>8269</v>
      </c>
      <c r="O4027" s="9">
        <f t="shared" si="252"/>
        <v>42430.762222222227</v>
      </c>
      <c r="P4027" t="str">
        <f t="shared" si="253"/>
        <v>theater</v>
      </c>
      <c r="Q4027" t="str">
        <f t="shared" si="254"/>
        <v>plays</v>
      </c>
      <c r="R4027">
        <f t="shared" si="255"/>
        <v>2016</v>
      </c>
    </row>
    <row r="4028" spans="1:18" ht="43.2" x14ac:dyDescent="0.55000000000000004">
      <c r="A4028">
        <v>3587</v>
      </c>
      <c r="B4028" s="3" t="s">
        <v>3586</v>
      </c>
      <c r="C4028" s="3" t="s">
        <v>7697</v>
      </c>
      <c r="D4028" s="6">
        <v>500</v>
      </c>
      <c r="E4028" s="8">
        <v>633</v>
      </c>
      <c r="F4028" t="s">
        <v>8218</v>
      </c>
      <c r="G4028" t="s">
        <v>8224</v>
      </c>
      <c r="H4028" t="s">
        <v>8246</v>
      </c>
      <c r="I4028">
        <v>1467054000</v>
      </c>
      <c r="J4028">
        <v>1463144254</v>
      </c>
      <c r="K4028" t="b">
        <v>0</v>
      </c>
      <c r="L4028">
        <v>28</v>
      </c>
      <c r="M4028" t="b">
        <v>1</v>
      </c>
      <c r="N4028" t="s">
        <v>8269</v>
      </c>
      <c r="O4028" s="9">
        <f t="shared" si="252"/>
        <v>42503.539976851855</v>
      </c>
      <c r="P4028" t="str">
        <f t="shared" si="253"/>
        <v>theater</v>
      </c>
      <c r="Q4028" t="str">
        <f t="shared" si="254"/>
        <v>plays</v>
      </c>
      <c r="R4028">
        <f t="shared" si="255"/>
        <v>2016</v>
      </c>
    </row>
    <row r="4029" spans="1:18" ht="43.2" x14ac:dyDescent="0.55000000000000004">
      <c r="A4029">
        <v>3599</v>
      </c>
      <c r="B4029" s="3" t="s">
        <v>3598</v>
      </c>
      <c r="C4029" s="3" t="s">
        <v>7709</v>
      </c>
      <c r="D4029" s="6">
        <v>500</v>
      </c>
      <c r="E4029" s="8">
        <v>1010</v>
      </c>
      <c r="F4029" t="s">
        <v>8218</v>
      </c>
      <c r="G4029" t="s">
        <v>8223</v>
      </c>
      <c r="H4029" t="s">
        <v>8245</v>
      </c>
      <c r="I4029">
        <v>1440892800</v>
      </c>
      <c r="J4029">
        <v>1438715077</v>
      </c>
      <c r="K4029" t="b">
        <v>0</v>
      </c>
      <c r="L4029">
        <v>17</v>
      </c>
      <c r="M4029" t="b">
        <v>1</v>
      </c>
      <c r="N4029" t="s">
        <v>8269</v>
      </c>
      <c r="O4029" s="9">
        <f t="shared" si="252"/>
        <v>42220.79487268519</v>
      </c>
      <c r="P4029" t="str">
        <f t="shared" si="253"/>
        <v>theater</v>
      </c>
      <c r="Q4029" t="str">
        <f t="shared" si="254"/>
        <v>plays</v>
      </c>
      <c r="R4029">
        <f t="shared" si="255"/>
        <v>2015</v>
      </c>
    </row>
    <row r="4030" spans="1:18" ht="43.2" x14ac:dyDescent="0.55000000000000004">
      <c r="A4030">
        <v>3650</v>
      </c>
      <c r="B4030" s="3" t="s">
        <v>3648</v>
      </c>
      <c r="C4030" s="3" t="s">
        <v>7760</v>
      </c>
      <c r="D4030" s="6">
        <v>500</v>
      </c>
      <c r="E4030" s="8">
        <v>500</v>
      </c>
      <c r="F4030" t="s">
        <v>8218</v>
      </c>
      <c r="G4030" t="s">
        <v>8224</v>
      </c>
      <c r="H4030" t="s">
        <v>8246</v>
      </c>
      <c r="I4030">
        <v>1454412584</v>
      </c>
      <c r="J4030">
        <v>1452598184</v>
      </c>
      <c r="K4030" t="b">
        <v>0</v>
      </c>
      <c r="L4030">
        <v>17</v>
      </c>
      <c r="M4030" t="b">
        <v>1</v>
      </c>
      <c r="N4030" t="s">
        <v>8269</v>
      </c>
      <c r="O4030" s="9">
        <f t="shared" si="252"/>
        <v>42381.478981481487</v>
      </c>
      <c r="P4030" t="str">
        <f t="shared" si="253"/>
        <v>theater</v>
      </c>
      <c r="Q4030" t="str">
        <f t="shared" si="254"/>
        <v>plays</v>
      </c>
      <c r="R4030">
        <f t="shared" si="255"/>
        <v>2016</v>
      </c>
    </row>
    <row r="4031" spans="1:18" ht="43.2" x14ac:dyDescent="0.55000000000000004">
      <c r="A4031">
        <v>3651</v>
      </c>
      <c r="B4031" s="3" t="s">
        <v>3649</v>
      </c>
      <c r="C4031" s="3" t="s">
        <v>7761</v>
      </c>
      <c r="D4031" s="6">
        <v>500</v>
      </c>
      <c r="E4031" s="8">
        <v>520</v>
      </c>
      <c r="F4031" t="s">
        <v>8218</v>
      </c>
      <c r="G4031" t="s">
        <v>8223</v>
      </c>
      <c r="H4031" t="s">
        <v>8245</v>
      </c>
      <c r="I4031">
        <v>1407686340</v>
      </c>
      <c r="J4031">
        <v>1404833442</v>
      </c>
      <c r="K4031" t="b">
        <v>0</v>
      </c>
      <c r="L4031">
        <v>9</v>
      </c>
      <c r="M4031" t="b">
        <v>1</v>
      </c>
      <c r="N4031" t="s">
        <v>8269</v>
      </c>
      <c r="O4031" s="9">
        <f t="shared" si="252"/>
        <v>41828.646319444444</v>
      </c>
      <c r="P4031" t="str">
        <f t="shared" si="253"/>
        <v>theater</v>
      </c>
      <c r="Q4031" t="str">
        <f t="shared" si="254"/>
        <v>plays</v>
      </c>
      <c r="R4031">
        <f t="shared" si="255"/>
        <v>2014</v>
      </c>
    </row>
    <row r="4032" spans="1:18" ht="28.8" x14ac:dyDescent="0.55000000000000004">
      <c r="A4032">
        <v>3700</v>
      </c>
      <c r="B4032" s="3" t="s">
        <v>3697</v>
      </c>
      <c r="C4032" s="3" t="s">
        <v>7810</v>
      </c>
      <c r="D4032" s="6">
        <v>500</v>
      </c>
      <c r="E4032" s="8">
        <v>606</v>
      </c>
      <c r="F4032" t="s">
        <v>8218</v>
      </c>
      <c r="G4032" t="s">
        <v>8223</v>
      </c>
      <c r="H4032" t="s">
        <v>8245</v>
      </c>
      <c r="I4032">
        <v>1412092800</v>
      </c>
      <c r="J4032">
        <v>1409493800</v>
      </c>
      <c r="K4032" t="b">
        <v>0</v>
      </c>
      <c r="L4032">
        <v>18</v>
      </c>
      <c r="M4032" t="b">
        <v>1</v>
      </c>
      <c r="N4032" t="s">
        <v>8269</v>
      </c>
      <c r="O4032" s="9">
        <f t="shared" si="252"/>
        <v>41882.585648148146</v>
      </c>
      <c r="P4032" t="str">
        <f t="shared" si="253"/>
        <v>theater</v>
      </c>
      <c r="Q4032" t="str">
        <f t="shared" si="254"/>
        <v>plays</v>
      </c>
      <c r="R4032">
        <f t="shared" si="255"/>
        <v>2014</v>
      </c>
    </row>
    <row r="4033" spans="1:18" ht="28.8" x14ac:dyDescent="0.55000000000000004">
      <c r="A4033">
        <v>3711</v>
      </c>
      <c r="B4033" s="3" t="s">
        <v>3708</v>
      </c>
      <c r="C4033" s="3" t="s">
        <v>7821</v>
      </c>
      <c r="D4033" s="6">
        <v>500</v>
      </c>
      <c r="E4033" s="8">
        <v>570</v>
      </c>
      <c r="F4033" t="s">
        <v>8218</v>
      </c>
      <c r="G4033" t="s">
        <v>8223</v>
      </c>
      <c r="H4033" t="s">
        <v>8245</v>
      </c>
      <c r="I4033">
        <v>1402848000</v>
      </c>
      <c r="J4033">
        <v>1400606573</v>
      </c>
      <c r="K4033" t="b">
        <v>0</v>
      </c>
      <c r="L4033">
        <v>21</v>
      </c>
      <c r="M4033" t="b">
        <v>1</v>
      </c>
      <c r="N4033" t="s">
        <v>8269</v>
      </c>
      <c r="O4033" s="9">
        <f t="shared" si="252"/>
        <v>41779.724224537036</v>
      </c>
      <c r="P4033" t="str">
        <f t="shared" si="253"/>
        <v>theater</v>
      </c>
      <c r="Q4033" t="str">
        <f t="shared" si="254"/>
        <v>plays</v>
      </c>
      <c r="R4033">
        <f t="shared" si="255"/>
        <v>2014</v>
      </c>
    </row>
    <row r="4034" spans="1:18" ht="43.2" x14ac:dyDescent="0.55000000000000004">
      <c r="A4034">
        <v>3718</v>
      </c>
      <c r="B4034" s="3" t="s">
        <v>3715</v>
      </c>
      <c r="C4034" s="3" t="s">
        <v>7828</v>
      </c>
      <c r="D4034" s="6">
        <v>500</v>
      </c>
      <c r="E4034" s="8">
        <v>1197</v>
      </c>
      <c r="F4034" t="s">
        <v>8218</v>
      </c>
      <c r="G4034" t="s">
        <v>8224</v>
      </c>
      <c r="H4034" t="s">
        <v>8246</v>
      </c>
      <c r="I4034">
        <v>1425057075</v>
      </c>
      <c r="J4034">
        <v>1422465075</v>
      </c>
      <c r="K4034" t="b">
        <v>0</v>
      </c>
      <c r="L4034">
        <v>46</v>
      </c>
      <c r="M4034" t="b">
        <v>1</v>
      </c>
      <c r="N4034" t="s">
        <v>8269</v>
      </c>
      <c r="O4034" s="9">
        <f t="shared" si="252"/>
        <v>42032.716145833328</v>
      </c>
      <c r="P4034" t="str">
        <f t="shared" si="253"/>
        <v>theater</v>
      </c>
      <c r="Q4034" t="str">
        <f t="shared" si="254"/>
        <v>plays</v>
      </c>
      <c r="R4034">
        <f t="shared" si="255"/>
        <v>2015</v>
      </c>
    </row>
    <row r="4035" spans="1:18" ht="43.2" x14ac:dyDescent="0.55000000000000004">
      <c r="A4035">
        <v>3829</v>
      </c>
      <c r="B4035" s="3" t="s">
        <v>3826</v>
      </c>
      <c r="C4035" s="3" t="s">
        <v>7938</v>
      </c>
      <c r="D4035" s="6">
        <v>500</v>
      </c>
      <c r="E4035" s="8">
        <v>501</v>
      </c>
      <c r="F4035" t="s">
        <v>8218</v>
      </c>
      <c r="G4035" t="s">
        <v>8223</v>
      </c>
      <c r="H4035" t="s">
        <v>8245</v>
      </c>
      <c r="I4035">
        <v>1472676371</v>
      </c>
      <c r="J4035">
        <v>1470948371</v>
      </c>
      <c r="K4035" t="b">
        <v>0</v>
      </c>
      <c r="L4035">
        <v>8</v>
      </c>
      <c r="M4035" t="b">
        <v>1</v>
      </c>
      <c r="N4035" t="s">
        <v>8269</v>
      </c>
      <c r="O4035" s="9">
        <f t="shared" si="252"/>
        <v>42593.865405092598</v>
      </c>
      <c r="P4035" t="str">
        <f t="shared" si="253"/>
        <v>theater</v>
      </c>
      <c r="Q4035" t="str">
        <f t="shared" si="254"/>
        <v>plays</v>
      </c>
      <c r="R4035">
        <f t="shared" si="255"/>
        <v>2016</v>
      </c>
    </row>
    <row r="4036" spans="1:18" ht="43.2" x14ac:dyDescent="0.55000000000000004">
      <c r="A4036">
        <v>3831</v>
      </c>
      <c r="B4036" s="3" t="s">
        <v>3828</v>
      </c>
      <c r="C4036" s="3" t="s">
        <v>7940</v>
      </c>
      <c r="D4036" s="6">
        <v>500</v>
      </c>
      <c r="E4036" s="8">
        <v>530.11</v>
      </c>
      <c r="F4036" t="s">
        <v>8218</v>
      </c>
      <c r="G4036" t="s">
        <v>8223</v>
      </c>
      <c r="H4036" t="s">
        <v>8245</v>
      </c>
      <c r="I4036">
        <v>1415222545</v>
      </c>
      <c r="J4036">
        <v>1413404545</v>
      </c>
      <c r="K4036" t="b">
        <v>0</v>
      </c>
      <c r="L4036">
        <v>9</v>
      </c>
      <c r="M4036" t="b">
        <v>1</v>
      </c>
      <c r="N4036" t="s">
        <v>8269</v>
      </c>
      <c r="O4036" s="9">
        <f t="shared" si="252"/>
        <v>41927.848900462966</v>
      </c>
      <c r="P4036" t="str">
        <f t="shared" si="253"/>
        <v>theater</v>
      </c>
      <c r="Q4036" t="str">
        <f t="shared" si="254"/>
        <v>plays</v>
      </c>
      <c r="R4036">
        <f t="shared" si="255"/>
        <v>2014</v>
      </c>
    </row>
    <row r="4037" spans="1:18" ht="43.2" x14ac:dyDescent="0.55000000000000004">
      <c r="A4037">
        <v>3858</v>
      </c>
      <c r="B4037" s="3" t="s">
        <v>3855</v>
      </c>
      <c r="C4037" s="3" t="s">
        <v>7967</v>
      </c>
      <c r="D4037" s="6">
        <v>500</v>
      </c>
      <c r="E4037" s="8">
        <v>10</v>
      </c>
      <c r="F4037" t="s">
        <v>8220</v>
      </c>
      <c r="G4037" t="s">
        <v>8224</v>
      </c>
      <c r="H4037" t="s">
        <v>8246</v>
      </c>
      <c r="I4037">
        <v>1432328400</v>
      </c>
      <c r="J4037">
        <v>1430734844</v>
      </c>
      <c r="K4037" t="b">
        <v>0</v>
      </c>
      <c r="L4037">
        <v>1</v>
      </c>
      <c r="M4037" t="b">
        <v>0</v>
      </c>
      <c r="N4037" t="s">
        <v>8269</v>
      </c>
      <c r="O4037" s="9">
        <f t="shared" si="252"/>
        <v>42128.431064814817</v>
      </c>
      <c r="P4037" t="str">
        <f t="shared" si="253"/>
        <v>theater</v>
      </c>
      <c r="Q4037" t="str">
        <f t="shared" si="254"/>
        <v>plays</v>
      </c>
      <c r="R4037">
        <f t="shared" si="255"/>
        <v>2015</v>
      </c>
    </row>
    <row r="4038" spans="1:18" ht="28.8" x14ac:dyDescent="0.55000000000000004">
      <c r="A4038">
        <v>3991</v>
      </c>
      <c r="B4038" s="3" t="s">
        <v>3987</v>
      </c>
      <c r="C4038" s="3" t="s">
        <v>8097</v>
      </c>
      <c r="D4038" s="6">
        <v>500</v>
      </c>
      <c r="E4038" s="8">
        <v>100</v>
      </c>
      <c r="F4038" t="s">
        <v>8220</v>
      </c>
      <c r="G4038" t="s">
        <v>8223</v>
      </c>
      <c r="H4038" t="s">
        <v>8245</v>
      </c>
      <c r="I4038">
        <v>1433086082</v>
      </c>
      <c r="J4038">
        <v>1430494082</v>
      </c>
      <c r="K4038" t="b">
        <v>0</v>
      </c>
      <c r="L4038">
        <v>1</v>
      </c>
      <c r="M4038" t="b">
        <v>0</v>
      </c>
      <c r="N4038" t="s">
        <v>8269</v>
      </c>
      <c r="O4038" s="9">
        <f t="shared" si="252"/>
        <v>42125.644467592589</v>
      </c>
      <c r="P4038" t="str">
        <f t="shared" si="253"/>
        <v>theater</v>
      </c>
      <c r="Q4038" t="str">
        <f t="shared" si="254"/>
        <v>plays</v>
      </c>
      <c r="R4038">
        <f t="shared" si="255"/>
        <v>2015</v>
      </c>
    </row>
    <row r="4039" spans="1:18" x14ac:dyDescent="0.55000000000000004">
      <c r="A4039">
        <v>4004</v>
      </c>
      <c r="B4039" s="3" t="s">
        <v>4000</v>
      </c>
      <c r="C4039" s="3" t="s">
        <v>8109</v>
      </c>
      <c r="D4039" s="6">
        <v>500</v>
      </c>
      <c r="E4039" s="8">
        <v>1</v>
      </c>
      <c r="F4039" t="s">
        <v>8220</v>
      </c>
      <c r="G4039" t="s">
        <v>8223</v>
      </c>
      <c r="H4039" t="s">
        <v>8245</v>
      </c>
      <c r="I4039">
        <v>1412740457</v>
      </c>
      <c r="J4039">
        <v>1410148457</v>
      </c>
      <c r="K4039" t="b">
        <v>0</v>
      </c>
      <c r="L4039">
        <v>1</v>
      </c>
      <c r="M4039" t="b">
        <v>0</v>
      </c>
      <c r="N4039" t="s">
        <v>8269</v>
      </c>
      <c r="O4039" s="9">
        <f t="shared" si="252"/>
        <v>41890.16269675926</v>
      </c>
      <c r="P4039" t="str">
        <f t="shared" si="253"/>
        <v>theater</v>
      </c>
      <c r="Q4039" t="str">
        <f t="shared" si="254"/>
        <v>plays</v>
      </c>
      <c r="R4039">
        <f t="shared" si="255"/>
        <v>2014</v>
      </c>
    </row>
    <row r="4040" spans="1:18" ht="43.2" x14ac:dyDescent="0.55000000000000004">
      <c r="A4040">
        <v>4016</v>
      </c>
      <c r="B4040" s="3" t="s">
        <v>4012</v>
      </c>
      <c r="C4040" s="3" t="s">
        <v>8121</v>
      </c>
      <c r="D4040" s="6">
        <v>500</v>
      </c>
      <c r="E4040" s="8">
        <v>70</v>
      </c>
      <c r="F4040" t="s">
        <v>8220</v>
      </c>
      <c r="G4040" t="s">
        <v>8224</v>
      </c>
      <c r="H4040" t="s">
        <v>8246</v>
      </c>
      <c r="I4040">
        <v>1410987400</v>
      </c>
      <c r="J4040">
        <v>1408395400</v>
      </c>
      <c r="K4040" t="b">
        <v>0</v>
      </c>
      <c r="L4040">
        <v>7</v>
      </c>
      <c r="M4040" t="b">
        <v>0</v>
      </c>
      <c r="N4040" t="s">
        <v>8269</v>
      </c>
      <c r="O4040" s="9">
        <f t="shared" si="252"/>
        <v>41869.872685185182</v>
      </c>
      <c r="P4040" t="str">
        <f t="shared" si="253"/>
        <v>theater</v>
      </c>
      <c r="Q4040" t="str">
        <f t="shared" si="254"/>
        <v>plays</v>
      </c>
      <c r="R4040">
        <f t="shared" si="255"/>
        <v>2014</v>
      </c>
    </row>
    <row r="4041" spans="1:18" ht="43.2" x14ac:dyDescent="0.55000000000000004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252"/>
        <v>42305.670914351853</v>
      </c>
      <c r="P4041" t="str">
        <f t="shared" si="253"/>
        <v>theater</v>
      </c>
      <c r="Q4041" t="str">
        <f t="shared" si="254"/>
        <v>plays</v>
      </c>
      <c r="R4041">
        <f t="shared" si="255"/>
        <v>2015</v>
      </c>
    </row>
    <row r="4042" spans="1:18" ht="43.2" x14ac:dyDescent="0.55000000000000004">
      <c r="A4042">
        <v>4051</v>
      </c>
      <c r="B4042" s="3" t="s">
        <v>4047</v>
      </c>
      <c r="C4042" s="3" t="s">
        <v>8155</v>
      </c>
      <c r="D4042" s="6">
        <v>500</v>
      </c>
      <c r="E4042" s="8">
        <v>0</v>
      </c>
      <c r="F4042" t="s">
        <v>8220</v>
      </c>
      <c r="G4042" t="s">
        <v>8223</v>
      </c>
      <c r="H4042" t="s">
        <v>8245</v>
      </c>
      <c r="I4042">
        <v>1399618380</v>
      </c>
      <c r="J4042">
        <v>1399058797</v>
      </c>
      <c r="K4042" t="b">
        <v>0</v>
      </c>
      <c r="L4042">
        <v>0</v>
      </c>
      <c r="M4042" t="b">
        <v>0</v>
      </c>
      <c r="N4042" t="s">
        <v>8269</v>
      </c>
      <c r="O4042" s="9">
        <f t="shared" ref="O4042:O4105" si="256">(((J4042/60)/60)/24)+DATE(1970,1,1)</f>
        <v>41761.810150462967</v>
      </c>
      <c r="P4042" t="str">
        <f t="shared" ref="P4042:P4105" si="257">LEFT(N4042,SEARCH("/",N4042)-1)</f>
        <v>theater</v>
      </c>
      <c r="Q4042" t="str">
        <f t="shared" ref="Q4042:Q4105" si="258">RIGHT(N4042,LEN(N4042)-SEARCH("/",N4042))</f>
        <v>plays</v>
      </c>
      <c r="R4042">
        <f t="shared" ref="R4042:R4105" si="259">YEAR(O4042)</f>
        <v>2014</v>
      </c>
    </row>
    <row r="4043" spans="1:18" ht="43.2" x14ac:dyDescent="0.55000000000000004">
      <c r="A4043">
        <v>4053</v>
      </c>
      <c r="B4043" s="3" t="s">
        <v>4049</v>
      </c>
      <c r="C4043" s="3" t="s">
        <v>8157</v>
      </c>
      <c r="D4043" s="6">
        <v>500</v>
      </c>
      <c r="E4043" s="8">
        <v>110</v>
      </c>
      <c r="F4043" t="s">
        <v>8220</v>
      </c>
      <c r="G4043" t="s">
        <v>8224</v>
      </c>
      <c r="H4043" t="s">
        <v>8246</v>
      </c>
      <c r="I4043">
        <v>1416081600</v>
      </c>
      <c r="J4043">
        <v>1413477228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256"/>
        <v>41928.690138888887</v>
      </c>
      <c r="P4043" t="str">
        <f t="shared" si="257"/>
        <v>theater</v>
      </c>
      <c r="Q4043" t="str">
        <f t="shared" si="258"/>
        <v>plays</v>
      </c>
      <c r="R4043">
        <f t="shared" si="259"/>
        <v>2014</v>
      </c>
    </row>
    <row r="4044" spans="1:18" ht="43.2" x14ac:dyDescent="0.55000000000000004">
      <c r="A4044">
        <v>4102</v>
      </c>
      <c r="B4044" s="3" t="s">
        <v>4098</v>
      </c>
      <c r="C4044" s="3" t="s">
        <v>8205</v>
      </c>
      <c r="D4044" s="6">
        <v>500</v>
      </c>
      <c r="E4044" s="8">
        <v>137</v>
      </c>
      <c r="F4044" t="s">
        <v>8220</v>
      </c>
      <c r="G4044" t="s">
        <v>8223</v>
      </c>
      <c r="H4044" t="s">
        <v>8245</v>
      </c>
      <c r="I4044">
        <v>1463343673</v>
      </c>
      <c r="J4044">
        <v>1460751673</v>
      </c>
      <c r="K4044" t="b">
        <v>0</v>
      </c>
      <c r="L4044">
        <v>6</v>
      </c>
      <c r="M4044" t="b">
        <v>0</v>
      </c>
      <c r="N4044" t="s">
        <v>8269</v>
      </c>
      <c r="O4044" s="9">
        <f t="shared" si="256"/>
        <v>42475.848067129627</v>
      </c>
      <c r="P4044" t="str">
        <f t="shared" si="257"/>
        <v>theater</v>
      </c>
      <c r="Q4044" t="str">
        <f t="shared" si="258"/>
        <v>plays</v>
      </c>
      <c r="R4044">
        <f t="shared" si="259"/>
        <v>2016</v>
      </c>
    </row>
    <row r="4045" spans="1:18" ht="43.2" x14ac:dyDescent="0.55000000000000004">
      <c r="A4045">
        <v>4109</v>
      </c>
      <c r="B4045" s="3" t="s">
        <v>4105</v>
      </c>
      <c r="C4045" s="3" t="s">
        <v>8212</v>
      </c>
      <c r="D4045" s="6">
        <v>500</v>
      </c>
      <c r="E4045" s="8">
        <v>0</v>
      </c>
      <c r="F4045" t="s">
        <v>8220</v>
      </c>
      <c r="G4045" t="s">
        <v>8224</v>
      </c>
      <c r="H4045" t="s">
        <v>8246</v>
      </c>
      <c r="I4045">
        <v>1448805404</v>
      </c>
      <c r="J4045">
        <v>1446209804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256"/>
        <v>42307.539398148147</v>
      </c>
      <c r="P4045" t="str">
        <f t="shared" si="257"/>
        <v>theater</v>
      </c>
      <c r="Q4045" t="str">
        <f t="shared" si="258"/>
        <v>plays</v>
      </c>
      <c r="R4045">
        <f t="shared" si="259"/>
        <v>2015</v>
      </c>
    </row>
    <row r="4046" spans="1:18" ht="43.2" x14ac:dyDescent="0.55000000000000004">
      <c r="A4046">
        <v>2836</v>
      </c>
      <c r="B4046" s="3" t="s">
        <v>2836</v>
      </c>
      <c r="C4046" s="3" t="s">
        <v>6946</v>
      </c>
      <c r="D4046" s="6">
        <v>450</v>
      </c>
      <c r="E4046" s="8">
        <v>485</v>
      </c>
      <c r="F4046" t="s">
        <v>8218</v>
      </c>
      <c r="G4046" t="s">
        <v>8223</v>
      </c>
      <c r="H4046" t="s">
        <v>8245</v>
      </c>
      <c r="I4046">
        <v>1487393940</v>
      </c>
      <c r="J4046">
        <v>1484115418</v>
      </c>
      <c r="K4046" t="b">
        <v>0</v>
      </c>
      <c r="L4046">
        <v>11</v>
      </c>
      <c r="M4046" t="b">
        <v>1</v>
      </c>
      <c r="N4046" t="s">
        <v>8269</v>
      </c>
      <c r="O4046" s="9">
        <f t="shared" si="256"/>
        <v>42746.261782407411</v>
      </c>
      <c r="P4046" t="str">
        <f t="shared" si="257"/>
        <v>theater</v>
      </c>
      <c r="Q4046" t="str">
        <f t="shared" si="258"/>
        <v>plays</v>
      </c>
      <c r="R4046">
        <f t="shared" si="259"/>
        <v>2017</v>
      </c>
    </row>
    <row r="4047" spans="1:18" ht="57.6" x14ac:dyDescent="0.55000000000000004">
      <c r="A4047">
        <v>2805</v>
      </c>
      <c r="B4047" s="3" t="s">
        <v>2805</v>
      </c>
      <c r="C4047" s="3" t="s">
        <v>6915</v>
      </c>
      <c r="D4047" s="6">
        <v>400</v>
      </c>
      <c r="E4047" s="8">
        <v>440</v>
      </c>
      <c r="F4047" t="s">
        <v>8218</v>
      </c>
      <c r="G4047" t="s">
        <v>8224</v>
      </c>
      <c r="H4047" t="s">
        <v>8246</v>
      </c>
      <c r="I4047">
        <v>1440245273</v>
      </c>
      <c r="J4047">
        <v>1438085273</v>
      </c>
      <c r="K4047" t="b">
        <v>0</v>
      </c>
      <c r="L4047">
        <v>18</v>
      </c>
      <c r="M4047" t="b">
        <v>1</v>
      </c>
      <c r="N4047" t="s">
        <v>8269</v>
      </c>
      <c r="O4047" s="9">
        <f t="shared" si="256"/>
        <v>42213.505474537036</v>
      </c>
      <c r="P4047" t="str">
        <f t="shared" si="257"/>
        <v>theater</v>
      </c>
      <c r="Q4047" t="str">
        <f t="shared" si="258"/>
        <v>plays</v>
      </c>
      <c r="R4047">
        <f t="shared" si="259"/>
        <v>2015</v>
      </c>
    </row>
    <row r="4048" spans="1:18" ht="28.8" x14ac:dyDescent="0.55000000000000004">
      <c r="A4048">
        <v>2885</v>
      </c>
      <c r="B4048" s="3" t="s">
        <v>2885</v>
      </c>
      <c r="C4048" s="3" t="s">
        <v>6995</v>
      </c>
      <c r="D4048" s="6">
        <v>400</v>
      </c>
      <c r="E4048" s="8">
        <v>130</v>
      </c>
      <c r="F4048" t="s">
        <v>8220</v>
      </c>
      <c r="G4048" t="s">
        <v>8223</v>
      </c>
      <c r="H4048" t="s">
        <v>8245</v>
      </c>
      <c r="I4048">
        <v>1426294201</v>
      </c>
      <c r="J4048">
        <v>1423705801</v>
      </c>
      <c r="K4048" t="b">
        <v>0</v>
      </c>
      <c r="L4048">
        <v>5</v>
      </c>
      <c r="M4048" t="b">
        <v>0</v>
      </c>
      <c r="N4048" t="s">
        <v>8269</v>
      </c>
      <c r="O4048" s="9">
        <f t="shared" si="256"/>
        <v>42047.07640046296</v>
      </c>
      <c r="P4048" t="str">
        <f t="shared" si="257"/>
        <v>theater</v>
      </c>
      <c r="Q4048" t="str">
        <f t="shared" si="258"/>
        <v>plays</v>
      </c>
      <c r="R4048">
        <f t="shared" si="259"/>
        <v>2015</v>
      </c>
    </row>
    <row r="4049" spans="1:18" ht="43.2" x14ac:dyDescent="0.55000000000000004">
      <c r="A4049">
        <v>3325</v>
      </c>
      <c r="B4049" s="3" t="s">
        <v>3325</v>
      </c>
      <c r="C4049" s="3" t="s">
        <v>7435</v>
      </c>
      <c r="D4049" s="6">
        <v>400</v>
      </c>
      <c r="E4049" s="8">
        <v>450</v>
      </c>
      <c r="F4049" t="s">
        <v>8218</v>
      </c>
      <c r="G4049" t="s">
        <v>8224</v>
      </c>
      <c r="H4049" t="s">
        <v>8246</v>
      </c>
      <c r="I4049">
        <v>1428256277</v>
      </c>
      <c r="J4049">
        <v>1425235877</v>
      </c>
      <c r="K4049" t="b">
        <v>0</v>
      </c>
      <c r="L4049">
        <v>15</v>
      </c>
      <c r="M4049" t="b">
        <v>1</v>
      </c>
      <c r="N4049" t="s">
        <v>8269</v>
      </c>
      <c r="O4049" s="9">
        <f t="shared" si="256"/>
        <v>42064.785613425927</v>
      </c>
      <c r="P4049" t="str">
        <f t="shared" si="257"/>
        <v>theater</v>
      </c>
      <c r="Q4049" t="str">
        <f t="shared" si="258"/>
        <v>plays</v>
      </c>
      <c r="R4049">
        <f t="shared" si="259"/>
        <v>2015</v>
      </c>
    </row>
    <row r="4050" spans="1:18" ht="43.2" x14ac:dyDescent="0.55000000000000004">
      <c r="A4050">
        <v>3494</v>
      </c>
      <c r="B4050" s="3" t="s">
        <v>3493</v>
      </c>
      <c r="C4050" s="3" t="s">
        <v>7604</v>
      </c>
      <c r="D4050" s="6">
        <v>400</v>
      </c>
      <c r="E4050" s="8">
        <v>400</v>
      </c>
      <c r="F4050" t="s">
        <v>8218</v>
      </c>
      <c r="G4050" t="s">
        <v>8223</v>
      </c>
      <c r="H4050" t="s">
        <v>8245</v>
      </c>
      <c r="I4050">
        <v>1480140000</v>
      </c>
      <c r="J4050">
        <v>1479186575</v>
      </c>
      <c r="K4050" t="b">
        <v>0</v>
      </c>
      <c r="L4050">
        <v>13</v>
      </c>
      <c r="M4050" t="b">
        <v>1</v>
      </c>
      <c r="N4050" t="s">
        <v>8269</v>
      </c>
      <c r="O4050" s="9">
        <f t="shared" si="256"/>
        <v>42689.214988425927</v>
      </c>
      <c r="P4050" t="str">
        <f t="shared" si="257"/>
        <v>theater</v>
      </c>
      <c r="Q4050" t="str">
        <f t="shared" si="258"/>
        <v>plays</v>
      </c>
      <c r="R4050">
        <f t="shared" si="259"/>
        <v>2016</v>
      </c>
    </row>
    <row r="4051" spans="1:18" ht="43.2" x14ac:dyDescent="0.55000000000000004">
      <c r="A4051">
        <v>3987</v>
      </c>
      <c r="B4051" s="3" t="s">
        <v>3983</v>
      </c>
      <c r="C4051" s="3" t="s">
        <v>8093</v>
      </c>
      <c r="D4051" s="6">
        <v>400</v>
      </c>
      <c r="E4051" s="8">
        <v>151</v>
      </c>
      <c r="F4051" t="s">
        <v>8220</v>
      </c>
      <c r="G4051" t="s">
        <v>8224</v>
      </c>
      <c r="H4051" t="s">
        <v>8246</v>
      </c>
      <c r="I4051">
        <v>1400278290</v>
      </c>
      <c r="J4051">
        <v>1399414290</v>
      </c>
      <c r="K4051" t="b">
        <v>0</v>
      </c>
      <c r="L4051">
        <v>13</v>
      </c>
      <c r="M4051" t="b">
        <v>0</v>
      </c>
      <c r="N4051" t="s">
        <v>8269</v>
      </c>
      <c r="O4051" s="9">
        <f t="shared" si="256"/>
        <v>41765.92465277778</v>
      </c>
      <c r="P4051" t="str">
        <f t="shared" si="257"/>
        <v>theater</v>
      </c>
      <c r="Q4051" t="str">
        <f t="shared" si="258"/>
        <v>plays</v>
      </c>
      <c r="R4051">
        <f t="shared" si="259"/>
        <v>2014</v>
      </c>
    </row>
    <row r="4052" spans="1:18" ht="28.8" x14ac:dyDescent="0.55000000000000004">
      <c r="A4052">
        <v>3309</v>
      </c>
      <c r="B4052" s="3" t="s">
        <v>3309</v>
      </c>
      <c r="C4052" s="3" t="s">
        <v>7419</v>
      </c>
      <c r="D4052" s="6">
        <v>350</v>
      </c>
      <c r="E4052" s="8">
        <v>558</v>
      </c>
      <c r="F4052" t="s">
        <v>8218</v>
      </c>
      <c r="G4052" t="s">
        <v>8224</v>
      </c>
      <c r="H4052" t="s">
        <v>8246</v>
      </c>
      <c r="I4052">
        <v>1476632178</v>
      </c>
      <c r="J4052">
        <v>1473953778</v>
      </c>
      <c r="K4052" t="b">
        <v>0</v>
      </c>
      <c r="L4052">
        <v>31</v>
      </c>
      <c r="M4052" t="b">
        <v>1</v>
      </c>
      <c r="N4052" t="s">
        <v>8269</v>
      </c>
      <c r="O4052" s="9">
        <f t="shared" si="256"/>
        <v>42628.650208333333</v>
      </c>
      <c r="P4052" t="str">
        <f t="shared" si="257"/>
        <v>theater</v>
      </c>
      <c r="Q4052" t="str">
        <f t="shared" si="258"/>
        <v>plays</v>
      </c>
      <c r="R4052">
        <f t="shared" si="259"/>
        <v>2016</v>
      </c>
    </row>
    <row r="4053" spans="1:18" ht="43.2" x14ac:dyDescent="0.55000000000000004">
      <c r="A4053">
        <v>3405</v>
      </c>
      <c r="B4053" s="3" t="s">
        <v>3404</v>
      </c>
      <c r="C4053" s="3" t="s">
        <v>7515</v>
      </c>
      <c r="D4053" s="6">
        <v>350</v>
      </c>
      <c r="E4053" s="8">
        <v>481.5</v>
      </c>
      <c r="F4053" t="s">
        <v>8218</v>
      </c>
      <c r="G4053" t="s">
        <v>8224</v>
      </c>
      <c r="H4053" t="s">
        <v>8246</v>
      </c>
      <c r="I4053">
        <v>1456876740</v>
      </c>
      <c r="J4053">
        <v>1455063886</v>
      </c>
      <c r="K4053" t="b">
        <v>0</v>
      </c>
      <c r="L4053">
        <v>17</v>
      </c>
      <c r="M4053" t="b">
        <v>1</v>
      </c>
      <c r="N4053" t="s">
        <v>8269</v>
      </c>
      <c r="O4053" s="9">
        <f t="shared" si="256"/>
        <v>42410.017199074078</v>
      </c>
      <c r="P4053" t="str">
        <f t="shared" si="257"/>
        <v>theater</v>
      </c>
      <c r="Q4053" t="str">
        <f t="shared" si="258"/>
        <v>plays</v>
      </c>
      <c r="R4053">
        <f t="shared" si="259"/>
        <v>2016</v>
      </c>
    </row>
    <row r="4054" spans="1:18" ht="43.2" x14ac:dyDescent="0.55000000000000004">
      <c r="A4054">
        <v>3521</v>
      </c>
      <c r="B4054" s="3" t="s">
        <v>3520</v>
      </c>
      <c r="C4054" s="3" t="s">
        <v>7631</v>
      </c>
      <c r="D4054" s="6">
        <v>350</v>
      </c>
      <c r="E4054" s="8">
        <v>593</v>
      </c>
      <c r="F4054" t="s">
        <v>8218</v>
      </c>
      <c r="G4054" t="s">
        <v>8223</v>
      </c>
      <c r="H4054" t="s">
        <v>8245</v>
      </c>
      <c r="I4054">
        <v>1411980020</v>
      </c>
      <c r="J4054">
        <v>1409388020</v>
      </c>
      <c r="K4054" t="b">
        <v>0</v>
      </c>
      <c r="L4054">
        <v>13</v>
      </c>
      <c r="M4054" t="b">
        <v>1</v>
      </c>
      <c r="N4054" t="s">
        <v>8269</v>
      </c>
      <c r="O4054" s="9">
        <f t="shared" si="256"/>
        <v>41881.361342592594</v>
      </c>
      <c r="P4054" t="str">
        <f t="shared" si="257"/>
        <v>theater</v>
      </c>
      <c r="Q4054" t="str">
        <f t="shared" si="258"/>
        <v>plays</v>
      </c>
      <c r="R4054">
        <f t="shared" si="259"/>
        <v>2014</v>
      </c>
    </row>
    <row r="4055" spans="1:18" ht="43.2" x14ac:dyDescent="0.55000000000000004">
      <c r="A4055">
        <v>3558</v>
      </c>
      <c r="B4055" s="3" t="s">
        <v>3557</v>
      </c>
      <c r="C4055" s="3" t="s">
        <v>7668</v>
      </c>
      <c r="D4055" s="6">
        <v>350</v>
      </c>
      <c r="E4055" s="8">
        <v>504</v>
      </c>
      <c r="F4055" t="s">
        <v>8218</v>
      </c>
      <c r="G4055" t="s">
        <v>8224</v>
      </c>
      <c r="H4055" t="s">
        <v>8246</v>
      </c>
      <c r="I4055">
        <v>1435352400</v>
      </c>
      <c r="J4055">
        <v>1431718575</v>
      </c>
      <c r="K4055" t="b">
        <v>0</v>
      </c>
      <c r="L4055">
        <v>22</v>
      </c>
      <c r="M4055" t="b">
        <v>1</v>
      </c>
      <c r="N4055" t="s">
        <v>8269</v>
      </c>
      <c r="O4055" s="9">
        <f t="shared" si="256"/>
        <v>42139.816840277781</v>
      </c>
      <c r="P4055" t="str">
        <f t="shared" si="257"/>
        <v>theater</v>
      </c>
      <c r="Q4055" t="str">
        <f t="shared" si="258"/>
        <v>plays</v>
      </c>
      <c r="R4055">
        <f t="shared" si="259"/>
        <v>2015</v>
      </c>
    </row>
    <row r="4056" spans="1:18" ht="43.2" x14ac:dyDescent="0.55000000000000004">
      <c r="A4056">
        <v>3686</v>
      </c>
      <c r="B4056" s="3" t="s">
        <v>3683</v>
      </c>
      <c r="C4056" s="3" t="s">
        <v>7796</v>
      </c>
      <c r="D4056" s="6">
        <v>350</v>
      </c>
      <c r="E4056" s="8">
        <v>355</v>
      </c>
      <c r="F4056" t="s">
        <v>8218</v>
      </c>
      <c r="G4056" t="s">
        <v>8223</v>
      </c>
      <c r="H4056" t="s">
        <v>8245</v>
      </c>
      <c r="I4056">
        <v>1440820740</v>
      </c>
      <c r="J4056">
        <v>1439567660</v>
      </c>
      <c r="K4056" t="b">
        <v>0</v>
      </c>
      <c r="L4056">
        <v>6</v>
      </c>
      <c r="M4056" t="b">
        <v>1</v>
      </c>
      <c r="N4056" t="s">
        <v>8269</v>
      </c>
      <c r="O4056" s="9">
        <f t="shared" si="256"/>
        <v>42230.662731481483</v>
      </c>
      <c r="P4056" t="str">
        <f t="shared" si="257"/>
        <v>theater</v>
      </c>
      <c r="Q4056" t="str">
        <f t="shared" si="258"/>
        <v>plays</v>
      </c>
      <c r="R4056">
        <f t="shared" si="259"/>
        <v>2015</v>
      </c>
    </row>
    <row r="4057" spans="1:18" ht="43.2" x14ac:dyDescent="0.55000000000000004">
      <c r="A4057">
        <v>3693</v>
      </c>
      <c r="B4057" s="3" t="s">
        <v>3690</v>
      </c>
      <c r="C4057" s="3" t="s">
        <v>7803</v>
      </c>
      <c r="D4057" s="6">
        <v>333</v>
      </c>
      <c r="E4057" s="8">
        <v>430</v>
      </c>
      <c r="F4057" t="s">
        <v>8218</v>
      </c>
      <c r="G4057" t="s">
        <v>8224</v>
      </c>
      <c r="H4057" t="s">
        <v>8246</v>
      </c>
      <c r="I4057">
        <v>1448922600</v>
      </c>
      <c r="J4057">
        <v>1446352529</v>
      </c>
      <c r="K4057" t="b">
        <v>0</v>
      </c>
      <c r="L4057">
        <v>14</v>
      </c>
      <c r="M4057" t="b">
        <v>1</v>
      </c>
      <c r="N4057" t="s">
        <v>8269</v>
      </c>
      <c r="O4057" s="9">
        <f t="shared" si="256"/>
        <v>42309.191307870366</v>
      </c>
      <c r="P4057" t="str">
        <f t="shared" si="257"/>
        <v>theater</v>
      </c>
      <c r="Q4057" t="str">
        <f t="shared" si="258"/>
        <v>plays</v>
      </c>
      <c r="R4057">
        <f t="shared" si="259"/>
        <v>2015</v>
      </c>
    </row>
    <row r="4058" spans="1:18" ht="43.2" x14ac:dyDescent="0.55000000000000004">
      <c r="A4058">
        <v>3562</v>
      </c>
      <c r="B4058" s="3" t="s">
        <v>3561</v>
      </c>
      <c r="C4058" s="3" t="s">
        <v>7672</v>
      </c>
      <c r="D4058" s="6">
        <v>315</v>
      </c>
      <c r="E4058" s="8">
        <v>469</v>
      </c>
      <c r="F4058" t="s">
        <v>8218</v>
      </c>
      <c r="G4058" t="s">
        <v>8224</v>
      </c>
      <c r="H4058" t="s">
        <v>8246</v>
      </c>
      <c r="I4058">
        <v>1457906400</v>
      </c>
      <c r="J4058">
        <v>1457115427</v>
      </c>
      <c r="K4058" t="b">
        <v>0</v>
      </c>
      <c r="L4058">
        <v>31</v>
      </c>
      <c r="M4058" t="b">
        <v>1</v>
      </c>
      <c r="N4058" t="s">
        <v>8269</v>
      </c>
      <c r="O4058" s="9">
        <f t="shared" si="256"/>
        <v>42433.761886574073</v>
      </c>
      <c r="P4058" t="str">
        <f t="shared" si="257"/>
        <v>theater</v>
      </c>
      <c r="Q4058" t="str">
        <f t="shared" si="258"/>
        <v>plays</v>
      </c>
      <c r="R4058">
        <f t="shared" si="259"/>
        <v>2016</v>
      </c>
    </row>
    <row r="4059" spans="1:18" ht="43.2" x14ac:dyDescent="0.55000000000000004">
      <c r="A4059">
        <v>3255</v>
      </c>
      <c r="B4059" s="3" t="s">
        <v>3255</v>
      </c>
      <c r="C4059" s="3" t="s">
        <v>7365</v>
      </c>
      <c r="D4059" s="6">
        <v>300</v>
      </c>
      <c r="E4059" s="8">
        <v>525</v>
      </c>
      <c r="F4059" t="s">
        <v>8218</v>
      </c>
      <c r="G4059" t="s">
        <v>8224</v>
      </c>
      <c r="H4059" t="s">
        <v>8246</v>
      </c>
      <c r="I4059">
        <v>1412706375</v>
      </c>
      <c r="J4059">
        <v>1410114375</v>
      </c>
      <c r="K4059" t="b">
        <v>1</v>
      </c>
      <c r="L4059">
        <v>18</v>
      </c>
      <c r="M4059" t="b">
        <v>1</v>
      </c>
      <c r="N4059" t="s">
        <v>8269</v>
      </c>
      <c r="O4059" s="9">
        <f t="shared" si="256"/>
        <v>41889.768229166664</v>
      </c>
      <c r="P4059" t="str">
        <f t="shared" si="257"/>
        <v>theater</v>
      </c>
      <c r="Q4059" t="str">
        <f t="shared" si="258"/>
        <v>plays</v>
      </c>
      <c r="R4059">
        <f t="shared" si="259"/>
        <v>2014</v>
      </c>
    </row>
    <row r="4060" spans="1:18" ht="43.2" x14ac:dyDescent="0.55000000000000004">
      <c r="A4060">
        <v>3444</v>
      </c>
      <c r="B4060" s="3" t="s">
        <v>3443</v>
      </c>
      <c r="C4060" s="3" t="s">
        <v>7554</v>
      </c>
      <c r="D4060" s="6">
        <v>300</v>
      </c>
      <c r="E4060" s="8">
        <v>867</v>
      </c>
      <c r="F4060" t="s">
        <v>8218</v>
      </c>
      <c r="G4060" t="s">
        <v>8225</v>
      </c>
      <c r="H4060" t="s">
        <v>8247</v>
      </c>
      <c r="I4060">
        <v>1465394340</v>
      </c>
      <c r="J4060">
        <v>1464677986</v>
      </c>
      <c r="K4060" t="b">
        <v>0</v>
      </c>
      <c r="L4060">
        <v>20</v>
      </c>
      <c r="M4060" t="b">
        <v>1</v>
      </c>
      <c r="N4060" t="s">
        <v>8269</v>
      </c>
      <c r="O4060" s="9">
        <f t="shared" si="256"/>
        <v>42521.291504629626</v>
      </c>
      <c r="P4060" t="str">
        <f t="shared" si="257"/>
        <v>theater</v>
      </c>
      <c r="Q4060" t="str">
        <f t="shared" si="258"/>
        <v>plays</v>
      </c>
      <c r="R4060">
        <f t="shared" si="259"/>
        <v>2016</v>
      </c>
    </row>
    <row r="4061" spans="1:18" ht="43.2" x14ac:dyDescent="0.55000000000000004">
      <c r="A4061">
        <v>3453</v>
      </c>
      <c r="B4061" s="3" t="s">
        <v>3452</v>
      </c>
      <c r="C4061" s="3" t="s">
        <v>7563</v>
      </c>
      <c r="D4061" s="6">
        <v>300</v>
      </c>
      <c r="E4061" s="8">
        <v>385</v>
      </c>
      <c r="F4061" t="s">
        <v>8218</v>
      </c>
      <c r="G4061" t="s">
        <v>8224</v>
      </c>
      <c r="H4061" t="s">
        <v>8246</v>
      </c>
      <c r="I4061">
        <v>1471130956</v>
      </c>
      <c r="J4061">
        <v>1465946956</v>
      </c>
      <c r="K4061" t="b">
        <v>0</v>
      </c>
      <c r="L4061">
        <v>14</v>
      </c>
      <c r="M4061" t="b">
        <v>1</v>
      </c>
      <c r="N4061" t="s">
        <v>8269</v>
      </c>
      <c r="O4061" s="9">
        <f t="shared" si="256"/>
        <v>42535.97865740741</v>
      </c>
      <c r="P4061" t="str">
        <f t="shared" si="257"/>
        <v>theater</v>
      </c>
      <c r="Q4061" t="str">
        <f t="shared" si="258"/>
        <v>plays</v>
      </c>
      <c r="R4061">
        <f t="shared" si="259"/>
        <v>2016</v>
      </c>
    </row>
    <row r="4062" spans="1:18" ht="43.2" x14ac:dyDescent="0.55000000000000004">
      <c r="A4062">
        <v>3475</v>
      </c>
      <c r="B4062" s="3" t="s">
        <v>3474</v>
      </c>
      <c r="C4062" s="3" t="s">
        <v>7585</v>
      </c>
      <c r="D4062" s="6">
        <v>300</v>
      </c>
      <c r="E4062" s="8">
        <v>340</v>
      </c>
      <c r="F4062" t="s">
        <v>8218</v>
      </c>
      <c r="G4062" t="s">
        <v>8224</v>
      </c>
      <c r="H4062" t="s">
        <v>8246</v>
      </c>
      <c r="I4062">
        <v>1414972800</v>
      </c>
      <c r="J4062">
        <v>1412629704</v>
      </c>
      <c r="K4062" t="b">
        <v>0</v>
      </c>
      <c r="L4062">
        <v>17</v>
      </c>
      <c r="M4062" t="b">
        <v>1</v>
      </c>
      <c r="N4062" t="s">
        <v>8269</v>
      </c>
      <c r="O4062" s="9">
        <f t="shared" si="256"/>
        <v>41918.880833333329</v>
      </c>
      <c r="P4062" t="str">
        <f t="shared" si="257"/>
        <v>theater</v>
      </c>
      <c r="Q4062" t="str">
        <f t="shared" si="258"/>
        <v>plays</v>
      </c>
      <c r="R4062">
        <f t="shared" si="259"/>
        <v>2014</v>
      </c>
    </row>
    <row r="4063" spans="1:18" ht="43.2" x14ac:dyDescent="0.55000000000000004">
      <c r="A4063">
        <v>3476</v>
      </c>
      <c r="B4063" s="3" t="s">
        <v>3475</v>
      </c>
      <c r="C4063" s="3" t="s">
        <v>7586</v>
      </c>
      <c r="D4063" s="6">
        <v>300</v>
      </c>
      <c r="E4063" s="8">
        <v>312</v>
      </c>
      <c r="F4063" t="s">
        <v>8218</v>
      </c>
      <c r="G4063" t="s">
        <v>8223</v>
      </c>
      <c r="H4063" t="s">
        <v>8245</v>
      </c>
      <c r="I4063">
        <v>1414378800</v>
      </c>
      <c r="J4063">
        <v>1412836990</v>
      </c>
      <c r="K4063" t="b">
        <v>0</v>
      </c>
      <c r="L4063">
        <v>6</v>
      </c>
      <c r="M4063" t="b">
        <v>1</v>
      </c>
      <c r="N4063" t="s">
        <v>8269</v>
      </c>
      <c r="O4063" s="9">
        <f t="shared" si="256"/>
        <v>41921.279976851853</v>
      </c>
      <c r="P4063" t="str">
        <f t="shared" si="257"/>
        <v>theater</v>
      </c>
      <c r="Q4063" t="str">
        <f t="shared" si="258"/>
        <v>plays</v>
      </c>
      <c r="R4063">
        <f t="shared" si="259"/>
        <v>2014</v>
      </c>
    </row>
    <row r="4064" spans="1:18" ht="57.6" x14ac:dyDescent="0.55000000000000004">
      <c r="A4064">
        <v>3540</v>
      </c>
      <c r="B4064" s="3" t="s">
        <v>3539</v>
      </c>
      <c r="C4064" s="3" t="s">
        <v>7650</v>
      </c>
      <c r="D4064" s="6">
        <v>300</v>
      </c>
      <c r="E4064" s="8">
        <v>369</v>
      </c>
      <c r="F4064" t="s">
        <v>8218</v>
      </c>
      <c r="G4064" t="s">
        <v>8224</v>
      </c>
      <c r="H4064" t="s">
        <v>8246</v>
      </c>
      <c r="I4064">
        <v>1466899491</v>
      </c>
      <c r="J4064">
        <v>1464307491</v>
      </c>
      <c r="K4064" t="b">
        <v>0</v>
      </c>
      <c r="L4064">
        <v>8</v>
      </c>
      <c r="M4064" t="b">
        <v>1</v>
      </c>
      <c r="N4064" t="s">
        <v>8269</v>
      </c>
      <c r="O4064" s="9">
        <f t="shared" si="256"/>
        <v>42517.003368055557</v>
      </c>
      <c r="P4064" t="str">
        <f t="shared" si="257"/>
        <v>theater</v>
      </c>
      <c r="Q4064" t="str">
        <f t="shared" si="258"/>
        <v>plays</v>
      </c>
      <c r="R4064">
        <f t="shared" si="259"/>
        <v>2016</v>
      </c>
    </row>
    <row r="4065" spans="1:18" ht="43.2" x14ac:dyDescent="0.55000000000000004">
      <c r="A4065">
        <v>3652</v>
      </c>
      <c r="B4065" s="3" t="s">
        <v>2867</v>
      </c>
      <c r="C4065" s="3" t="s">
        <v>7762</v>
      </c>
      <c r="D4065" s="6">
        <v>300</v>
      </c>
      <c r="E4065" s="8">
        <v>752</v>
      </c>
      <c r="F4065" t="s">
        <v>8218</v>
      </c>
      <c r="G4065" t="s">
        <v>8228</v>
      </c>
      <c r="H4065" t="s">
        <v>8250</v>
      </c>
      <c r="I4065">
        <v>1472097540</v>
      </c>
      <c r="J4065">
        <v>1471188502</v>
      </c>
      <c r="K4065" t="b">
        <v>0</v>
      </c>
      <c r="L4065">
        <v>17</v>
      </c>
      <c r="M4065" t="b">
        <v>1</v>
      </c>
      <c r="N4065" t="s">
        <v>8269</v>
      </c>
      <c r="O4065" s="9">
        <f t="shared" si="256"/>
        <v>42596.644699074073</v>
      </c>
      <c r="P4065" t="str">
        <f t="shared" si="257"/>
        <v>theater</v>
      </c>
      <c r="Q4065" t="str">
        <f t="shared" si="258"/>
        <v>plays</v>
      </c>
      <c r="R4065">
        <f t="shared" si="259"/>
        <v>2016</v>
      </c>
    </row>
    <row r="4066" spans="1:18" ht="43.2" x14ac:dyDescent="0.55000000000000004">
      <c r="A4066">
        <v>3704</v>
      </c>
      <c r="B4066" s="3" t="s">
        <v>3701</v>
      </c>
      <c r="C4066" s="3" t="s">
        <v>7814</v>
      </c>
      <c r="D4066" s="6">
        <v>300</v>
      </c>
      <c r="E4066" s="8">
        <v>409.01</v>
      </c>
      <c r="F4066" t="s">
        <v>8218</v>
      </c>
      <c r="G4066" t="s">
        <v>8224</v>
      </c>
      <c r="H4066" t="s">
        <v>8246</v>
      </c>
      <c r="I4066">
        <v>1464712394</v>
      </c>
      <c r="J4066">
        <v>1459528394</v>
      </c>
      <c r="K4066" t="b">
        <v>0</v>
      </c>
      <c r="L4066">
        <v>27</v>
      </c>
      <c r="M4066" t="b">
        <v>1</v>
      </c>
      <c r="N4066" t="s">
        <v>8269</v>
      </c>
      <c r="O4066" s="9">
        <f t="shared" si="256"/>
        <v>42461.689745370371</v>
      </c>
      <c r="P4066" t="str">
        <f t="shared" si="257"/>
        <v>theater</v>
      </c>
      <c r="Q4066" t="str">
        <f t="shared" si="258"/>
        <v>plays</v>
      </c>
      <c r="R4066">
        <f t="shared" si="259"/>
        <v>2016</v>
      </c>
    </row>
    <row r="4067" spans="1:18" ht="43.2" x14ac:dyDescent="0.55000000000000004">
      <c r="A4067">
        <v>3725</v>
      </c>
      <c r="B4067" s="3" t="s">
        <v>3722</v>
      </c>
      <c r="C4067" s="3" t="s">
        <v>7835</v>
      </c>
      <c r="D4067" s="6">
        <v>300</v>
      </c>
      <c r="E4067" s="8">
        <v>381</v>
      </c>
      <c r="F4067" t="s">
        <v>8218</v>
      </c>
      <c r="G4067" t="s">
        <v>8224</v>
      </c>
      <c r="H4067" t="s">
        <v>8246</v>
      </c>
      <c r="I4067">
        <v>1455831000</v>
      </c>
      <c r="J4067">
        <v>1454366467</v>
      </c>
      <c r="K4067" t="b">
        <v>0</v>
      </c>
      <c r="L4067">
        <v>15</v>
      </c>
      <c r="M4067" t="b">
        <v>1</v>
      </c>
      <c r="N4067" t="s">
        <v>8269</v>
      </c>
      <c r="O4067" s="9">
        <f t="shared" si="256"/>
        <v>42401.945219907408</v>
      </c>
      <c r="P4067" t="str">
        <f t="shared" si="257"/>
        <v>theater</v>
      </c>
      <c r="Q4067" t="str">
        <f t="shared" si="258"/>
        <v>plays</v>
      </c>
      <c r="R4067">
        <f t="shared" si="259"/>
        <v>2016</v>
      </c>
    </row>
    <row r="4068" spans="1:18" ht="43.2" x14ac:dyDescent="0.55000000000000004">
      <c r="A4068">
        <v>3820</v>
      </c>
      <c r="B4068" s="3" t="s">
        <v>3817</v>
      </c>
      <c r="C4068" s="3" t="s">
        <v>7929</v>
      </c>
      <c r="D4068" s="6">
        <v>300</v>
      </c>
      <c r="E4068" s="8">
        <v>430</v>
      </c>
      <c r="F4068" t="s">
        <v>8218</v>
      </c>
      <c r="G4068" t="s">
        <v>8224</v>
      </c>
      <c r="H4068" t="s">
        <v>8246</v>
      </c>
      <c r="I4068">
        <v>1436110717</v>
      </c>
      <c r="J4068">
        <v>1433518717</v>
      </c>
      <c r="K4068" t="b">
        <v>0</v>
      </c>
      <c r="L4068">
        <v>20</v>
      </c>
      <c r="M4068" t="b">
        <v>1</v>
      </c>
      <c r="N4068" t="s">
        <v>8269</v>
      </c>
      <c r="O4068" s="9">
        <f t="shared" si="256"/>
        <v>42160.651817129634</v>
      </c>
      <c r="P4068" t="str">
        <f t="shared" si="257"/>
        <v>theater</v>
      </c>
      <c r="Q4068" t="str">
        <f t="shared" si="258"/>
        <v>plays</v>
      </c>
      <c r="R4068">
        <f t="shared" si="259"/>
        <v>2015</v>
      </c>
    </row>
    <row r="4069" spans="1:18" ht="43.2" x14ac:dyDescent="0.55000000000000004">
      <c r="A4069">
        <v>4043</v>
      </c>
      <c r="B4069" s="3" t="s">
        <v>4039</v>
      </c>
      <c r="C4069" s="3" t="s">
        <v>8147</v>
      </c>
      <c r="D4069" s="6">
        <v>300</v>
      </c>
      <c r="E4069" s="8">
        <v>0</v>
      </c>
      <c r="F4069" t="s">
        <v>8220</v>
      </c>
      <c r="G4069" t="s">
        <v>8228</v>
      </c>
      <c r="H4069" t="s">
        <v>8250</v>
      </c>
      <c r="I4069">
        <v>1416524325</v>
      </c>
      <c r="J4069">
        <v>1415228325</v>
      </c>
      <c r="K4069" t="b">
        <v>0</v>
      </c>
      <c r="L4069">
        <v>0</v>
      </c>
      <c r="M4069" t="b">
        <v>0</v>
      </c>
      <c r="N4069" t="s">
        <v>8269</v>
      </c>
      <c r="O4069" s="9">
        <f t="shared" si="256"/>
        <v>41948.957465277781</v>
      </c>
      <c r="P4069" t="str">
        <f t="shared" si="257"/>
        <v>theater</v>
      </c>
      <c r="Q4069" t="str">
        <f t="shared" si="258"/>
        <v>plays</v>
      </c>
      <c r="R4069">
        <f t="shared" si="259"/>
        <v>2014</v>
      </c>
    </row>
    <row r="4070" spans="1:18" ht="43.2" x14ac:dyDescent="0.55000000000000004">
      <c r="A4070">
        <v>4110</v>
      </c>
      <c r="B4070" s="3" t="s">
        <v>4106</v>
      </c>
      <c r="C4070" s="3" t="s">
        <v>8213</v>
      </c>
      <c r="D4070" s="6">
        <v>300</v>
      </c>
      <c r="E4070" s="8">
        <v>86</v>
      </c>
      <c r="F4070" t="s">
        <v>8220</v>
      </c>
      <c r="G4070" t="s">
        <v>8224</v>
      </c>
      <c r="H4070" t="s">
        <v>8246</v>
      </c>
      <c r="I4070">
        <v>1469113351</v>
      </c>
      <c r="J4070">
        <v>1463929351</v>
      </c>
      <c r="K4070" t="b">
        <v>0</v>
      </c>
      <c r="L4070">
        <v>6</v>
      </c>
      <c r="M4070" t="b">
        <v>0</v>
      </c>
      <c r="N4070" t="s">
        <v>8269</v>
      </c>
      <c r="O4070" s="9">
        <f t="shared" si="256"/>
        <v>42512.626747685179</v>
      </c>
      <c r="P4070" t="str">
        <f t="shared" si="257"/>
        <v>theater</v>
      </c>
      <c r="Q4070" t="str">
        <f t="shared" si="258"/>
        <v>plays</v>
      </c>
      <c r="R4070">
        <f t="shared" si="259"/>
        <v>2016</v>
      </c>
    </row>
    <row r="4071" spans="1:18" ht="28.8" x14ac:dyDescent="0.55000000000000004">
      <c r="A4071">
        <v>4100</v>
      </c>
      <c r="B4071" s="3" t="s">
        <v>4096</v>
      </c>
      <c r="C4071" s="3" t="s">
        <v>8203</v>
      </c>
      <c r="D4071" s="6">
        <v>270</v>
      </c>
      <c r="E4071" s="8">
        <v>0</v>
      </c>
      <c r="F4071" t="s">
        <v>8220</v>
      </c>
      <c r="G4071" t="s">
        <v>8223</v>
      </c>
      <c r="H4071" t="s">
        <v>8245</v>
      </c>
      <c r="I4071">
        <v>1414205990</v>
      </c>
      <c r="J4071">
        <v>1413341990</v>
      </c>
      <c r="K4071" t="b">
        <v>0</v>
      </c>
      <c r="L4071">
        <v>0</v>
      </c>
      <c r="M4071" t="b">
        <v>0</v>
      </c>
      <c r="N4071" t="s">
        <v>8269</v>
      </c>
      <c r="O4071" s="9">
        <f t="shared" si="256"/>
        <v>41927.124884259261</v>
      </c>
      <c r="P4071" t="str">
        <f t="shared" si="257"/>
        <v>theater</v>
      </c>
      <c r="Q4071" t="str">
        <f t="shared" si="258"/>
        <v>plays</v>
      </c>
      <c r="R4071">
        <f t="shared" si="259"/>
        <v>2014</v>
      </c>
    </row>
    <row r="4072" spans="1:18" ht="57.6" x14ac:dyDescent="0.55000000000000004">
      <c r="A4072">
        <v>1287</v>
      </c>
      <c r="B4072" s="3" t="s">
        <v>1288</v>
      </c>
      <c r="C4072" s="3" t="s">
        <v>5397</v>
      </c>
      <c r="D4072" s="6">
        <v>250</v>
      </c>
      <c r="E4072" s="8">
        <v>605</v>
      </c>
      <c r="F4072" t="s">
        <v>8218</v>
      </c>
      <c r="G4072" t="s">
        <v>8224</v>
      </c>
      <c r="H4072" t="s">
        <v>8246</v>
      </c>
      <c r="I4072">
        <v>1434120856</v>
      </c>
      <c r="J4072">
        <v>1428936856</v>
      </c>
      <c r="K4072" t="b">
        <v>0</v>
      </c>
      <c r="L4072">
        <v>25</v>
      </c>
      <c r="M4072" t="b">
        <v>1</v>
      </c>
      <c r="N4072" t="s">
        <v>8269</v>
      </c>
      <c r="O4072" s="9">
        <f t="shared" si="256"/>
        <v>42107.621018518519</v>
      </c>
      <c r="P4072" t="str">
        <f t="shared" si="257"/>
        <v>theater</v>
      </c>
      <c r="Q4072" t="str">
        <f t="shared" si="258"/>
        <v>plays</v>
      </c>
      <c r="R4072">
        <f t="shared" si="259"/>
        <v>2015</v>
      </c>
    </row>
    <row r="4073" spans="1:18" ht="43.2" x14ac:dyDescent="0.55000000000000004">
      <c r="A4073">
        <v>2815</v>
      </c>
      <c r="B4073" s="3" t="s">
        <v>2815</v>
      </c>
      <c r="C4073" s="3" t="s">
        <v>6925</v>
      </c>
      <c r="D4073" s="6">
        <v>250</v>
      </c>
      <c r="E4073" s="8">
        <v>605</v>
      </c>
      <c r="F4073" t="s">
        <v>8218</v>
      </c>
      <c r="G4073" t="s">
        <v>8228</v>
      </c>
      <c r="H4073" t="s">
        <v>8250</v>
      </c>
      <c r="I4073">
        <v>1470595109</v>
      </c>
      <c r="J4073">
        <v>1468003109</v>
      </c>
      <c r="K4073" t="b">
        <v>0</v>
      </c>
      <c r="L4073">
        <v>14</v>
      </c>
      <c r="M4073" t="b">
        <v>1</v>
      </c>
      <c r="N4073" t="s">
        <v>8269</v>
      </c>
      <c r="O4073" s="9">
        <f t="shared" si="256"/>
        <v>42559.776724537034</v>
      </c>
      <c r="P4073" t="str">
        <f t="shared" si="257"/>
        <v>theater</v>
      </c>
      <c r="Q4073" t="str">
        <f t="shared" si="258"/>
        <v>plays</v>
      </c>
      <c r="R4073">
        <f t="shared" si="259"/>
        <v>2016</v>
      </c>
    </row>
    <row r="4074" spans="1:18" ht="43.2" x14ac:dyDescent="0.55000000000000004">
      <c r="A4074">
        <v>2861</v>
      </c>
      <c r="B4074" s="3" t="s">
        <v>2861</v>
      </c>
      <c r="C4074" s="3" t="s">
        <v>6971</v>
      </c>
      <c r="D4074" s="6">
        <v>250</v>
      </c>
      <c r="E4074" s="8">
        <v>80</v>
      </c>
      <c r="F4074" t="s">
        <v>8220</v>
      </c>
      <c r="G4074" t="s">
        <v>8225</v>
      </c>
      <c r="H4074" t="s">
        <v>8247</v>
      </c>
      <c r="I4074">
        <v>1443103848</v>
      </c>
      <c r="J4074">
        <v>1441894248</v>
      </c>
      <c r="K4074" t="b">
        <v>0</v>
      </c>
      <c r="L4074">
        <v>3</v>
      </c>
      <c r="M4074" t="b">
        <v>0</v>
      </c>
      <c r="N4074" t="s">
        <v>8269</v>
      </c>
      <c r="O4074" s="9">
        <f t="shared" si="256"/>
        <v>42257.590833333335</v>
      </c>
      <c r="P4074" t="str">
        <f t="shared" si="257"/>
        <v>theater</v>
      </c>
      <c r="Q4074" t="str">
        <f t="shared" si="258"/>
        <v>plays</v>
      </c>
      <c r="R4074">
        <f t="shared" si="259"/>
        <v>2015</v>
      </c>
    </row>
    <row r="4075" spans="1:18" ht="43.2" x14ac:dyDescent="0.55000000000000004">
      <c r="A4075">
        <v>3336</v>
      </c>
      <c r="B4075" s="3" t="s">
        <v>3336</v>
      </c>
      <c r="C4075" s="3" t="s">
        <v>7446</v>
      </c>
      <c r="D4075" s="6">
        <v>250</v>
      </c>
      <c r="E4075" s="8">
        <v>250</v>
      </c>
      <c r="F4075" t="s">
        <v>8218</v>
      </c>
      <c r="G4075" t="s">
        <v>8224</v>
      </c>
      <c r="H4075" t="s">
        <v>8246</v>
      </c>
      <c r="I4075">
        <v>1459845246</v>
      </c>
      <c r="J4075">
        <v>1457429646</v>
      </c>
      <c r="K4075" t="b">
        <v>0</v>
      </c>
      <c r="L4075">
        <v>9</v>
      </c>
      <c r="M4075" t="b">
        <v>1</v>
      </c>
      <c r="N4075" t="s">
        <v>8269</v>
      </c>
      <c r="O4075" s="9">
        <f t="shared" si="256"/>
        <v>42437.398680555561</v>
      </c>
      <c r="P4075" t="str">
        <f t="shared" si="257"/>
        <v>theater</v>
      </c>
      <c r="Q4075" t="str">
        <f t="shared" si="258"/>
        <v>plays</v>
      </c>
      <c r="R4075">
        <f t="shared" si="259"/>
        <v>2016</v>
      </c>
    </row>
    <row r="4076" spans="1:18" ht="28.8" x14ac:dyDescent="0.55000000000000004">
      <c r="A4076">
        <v>3397</v>
      </c>
      <c r="B4076" s="3" t="s">
        <v>3396</v>
      </c>
      <c r="C4076" s="3" t="s">
        <v>7507</v>
      </c>
      <c r="D4076" s="6">
        <v>250</v>
      </c>
      <c r="E4076" s="8">
        <v>280</v>
      </c>
      <c r="F4076" t="s">
        <v>8218</v>
      </c>
      <c r="G4076" t="s">
        <v>8224</v>
      </c>
      <c r="H4076" t="s">
        <v>8246</v>
      </c>
      <c r="I4076">
        <v>1455832800</v>
      </c>
      <c r="J4076">
        <v>1452338929</v>
      </c>
      <c r="K4076" t="b">
        <v>0</v>
      </c>
      <c r="L4076">
        <v>24</v>
      </c>
      <c r="M4076" t="b">
        <v>1</v>
      </c>
      <c r="N4076" t="s">
        <v>8269</v>
      </c>
      <c r="O4076" s="9">
        <f t="shared" si="256"/>
        <v>42378.478344907402</v>
      </c>
      <c r="P4076" t="str">
        <f t="shared" si="257"/>
        <v>theater</v>
      </c>
      <c r="Q4076" t="str">
        <f t="shared" si="258"/>
        <v>plays</v>
      </c>
      <c r="R4076">
        <f t="shared" si="259"/>
        <v>2016</v>
      </c>
    </row>
    <row r="4077" spans="1:18" ht="43.2" x14ac:dyDescent="0.55000000000000004">
      <c r="A4077">
        <v>3423</v>
      </c>
      <c r="B4077" s="3" t="s">
        <v>3422</v>
      </c>
      <c r="C4077" s="3" t="s">
        <v>7533</v>
      </c>
      <c r="D4077" s="6">
        <v>250</v>
      </c>
      <c r="E4077" s="8">
        <v>350</v>
      </c>
      <c r="F4077" t="s">
        <v>8218</v>
      </c>
      <c r="G4077" t="s">
        <v>8223</v>
      </c>
      <c r="H4077" t="s">
        <v>8245</v>
      </c>
      <c r="I4077">
        <v>1429912341</v>
      </c>
      <c r="J4077">
        <v>1427320341</v>
      </c>
      <c r="K4077" t="b">
        <v>0</v>
      </c>
      <c r="L4077">
        <v>10</v>
      </c>
      <c r="M4077" t="b">
        <v>1</v>
      </c>
      <c r="N4077" t="s">
        <v>8269</v>
      </c>
      <c r="O4077" s="9">
        <f t="shared" si="256"/>
        <v>42088.911354166667</v>
      </c>
      <c r="P4077" t="str">
        <f t="shared" si="257"/>
        <v>theater</v>
      </c>
      <c r="Q4077" t="str">
        <f t="shared" si="258"/>
        <v>plays</v>
      </c>
      <c r="R4077">
        <f t="shared" si="259"/>
        <v>2015</v>
      </c>
    </row>
    <row r="4078" spans="1:18" ht="43.2" x14ac:dyDescent="0.55000000000000004">
      <c r="A4078">
        <v>3442</v>
      </c>
      <c r="B4078" s="3" t="s">
        <v>3441</v>
      </c>
      <c r="C4078" s="3" t="s">
        <v>7552</v>
      </c>
      <c r="D4078" s="6">
        <v>250</v>
      </c>
      <c r="E4078" s="8">
        <v>250</v>
      </c>
      <c r="F4078" t="s">
        <v>8218</v>
      </c>
      <c r="G4078" t="s">
        <v>8223</v>
      </c>
      <c r="H4078" t="s">
        <v>8245</v>
      </c>
      <c r="I4078">
        <v>1433016672</v>
      </c>
      <c r="J4078">
        <v>1430424672</v>
      </c>
      <c r="K4078" t="b">
        <v>0</v>
      </c>
      <c r="L4078">
        <v>8</v>
      </c>
      <c r="M4078" t="b">
        <v>1</v>
      </c>
      <c r="N4078" t="s">
        <v>8269</v>
      </c>
      <c r="O4078" s="9">
        <f t="shared" si="256"/>
        <v>42124.841111111105</v>
      </c>
      <c r="P4078" t="str">
        <f t="shared" si="257"/>
        <v>theater</v>
      </c>
      <c r="Q4078" t="str">
        <f t="shared" si="258"/>
        <v>plays</v>
      </c>
      <c r="R4078">
        <f t="shared" si="259"/>
        <v>2015</v>
      </c>
    </row>
    <row r="4079" spans="1:18" ht="43.2" x14ac:dyDescent="0.55000000000000004">
      <c r="A4079">
        <v>3462</v>
      </c>
      <c r="B4079" s="3" t="s">
        <v>3461</v>
      </c>
      <c r="C4079" s="3" t="s">
        <v>7572</v>
      </c>
      <c r="D4079" s="6">
        <v>250</v>
      </c>
      <c r="E4079" s="8">
        <v>505</v>
      </c>
      <c r="F4079" t="s">
        <v>8218</v>
      </c>
      <c r="G4079" t="s">
        <v>8223</v>
      </c>
      <c r="H4079" t="s">
        <v>8245</v>
      </c>
      <c r="I4079">
        <v>1436551200</v>
      </c>
      <c r="J4079">
        <v>1435181628</v>
      </c>
      <c r="K4079" t="b">
        <v>0</v>
      </c>
      <c r="L4079">
        <v>17</v>
      </c>
      <c r="M4079" t="b">
        <v>1</v>
      </c>
      <c r="N4079" t="s">
        <v>8269</v>
      </c>
      <c r="O4079" s="9">
        <f t="shared" si="256"/>
        <v>42179.898472222223</v>
      </c>
      <c r="P4079" t="str">
        <f t="shared" si="257"/>
        <v>theater</v>
      </c>
      <c r="Q4079" t="str">
        <f t="shared" si="258"/>
        <v>plays</v>
      </c>
      <c r="R4079">
        <f t="shared" si="259"/>
        <v>2015</v>
      </c>
    </row>
    <row r="4080" spans="1:18" ht="28.8" x14ac:dyDescent="0.55000000000000004">
      <c r="A4080">
        <v>3470</v>
      </c>
      <c r="B4080" s="3" t="s">
        <v>3469</v>
      </c>
      <c r="C4080" s="3" t="s">
        <v>7580</v>
      </c>
      <c r="D4080" s="6">
        <v>250</v>
      </c>
      <c r="E4080" s="8">
        <v>375</v>
      </c>
      <c r="F4080" t="s">
        <v>8218</v>
      </c>
      <c r="G4080" t="s">
        <v>8223</v>
      </c>
      <c r="H4080" t="s">
        <v>8245</v>
      </c>
      <c r="I4080">
        <v>1468618680</v>
      </c>
      <c r="J4080">
        <v>1465345902</v>
      </c>
      <c r="K4080" t="b">
        <v>0</v>
      </c>
      <c r="L4080">
        <v>9</v>
      </c>
      <c r="M4080" t="b">
        <v>1</v>
      </c>
      <c r="N4080" t="s">
        <v>8269</v>
      </c>
      <c r="O4080" s="9">
        <f t="shared" si="256"/>
        <v>42529.022013888884</v>
      </c>
      <c r="P4080" t="str">
        <f t="shared" si="257"/>
        <v>theater</v>
      </c>
      <c r="Q4080" t="str">
        <f t="shared" si="258"/>
        <v>plays</v>
      </c>
      <c r="R4080">
        <f t="shared" si="259"/>
        <v>2016</v>
      </c>
    </row>
    <row r="4081" spans="1:18" ht="43.2" x14ac:dyDescent="0.55000000000000004">
      <c r="A4081">
        <v>3545</v>
      </c>
      <c r="B4081" s="3" t="s">
        <v>3544</v>
      </c>
      <c r="C4081" s="3" t="s">
        <v>7655</v>
      </c>
      <c r="D4081" s="6">
        <v>250</v>
      </c>
      <c r="E4081" s="8">
        <v>251</v>
      </c>
      <c r="F4081" t="s">
        <v>8218</v>
      </c>
      <c r="G4081" t="s">
        <v>8223</v>
      </c>
      <c r="H4081" t="s">
        <v>8245</v>
      </c>
      <c r="I4081">
        <v>1428780159</v>
      </c>
      <c r="J4081">
        <v>1426188159</v>
      </c>
      <c r="K4081" t="b">
        <v>0</v>
      </c>
      <c r="L4081">
        <v>8</v>
      </c>
      <c r="M4081" t="b">
        <v>1</v>
      </c>
      <c r="N4081" t="s">
        <v>8269</v>
      </c>
      <c r="O4081" s="9">
        <f t="shared" si="256"/>
        <v>42075.807395833333</v>
      </c>
      <c r="P4081" t="str">
        <f t="shared" si="257"/>
        <v>theater</v>
      </c>
      <c r="Q4081" t="str">
        <f t="shared" si="258"/>
        <v>plays</v>
      </c>
      <c r="R4081">
        <f t="shared" si="259"/>
        <v>2015</v>
      </c>
    </row>
    <row r="4082" spans="1:18" ht="57.6" x14ac:dyDescent="0.55000000000000004">
      <c r="A4082">
        <v>3605</v>
      </c>
      <c r="B4082" s="3" t="s">
        <v>3604</v>
      </c>
      <c r="C4082" s="3" t="s">
        <v>7715</v>
      </c>
      <c r="D4082" s="6">
        <v>250</v>
      </c>
      <c r="E4082" s="8">
        <v>460</v>
      </c>
      <c r="F4082" t="s">
        <v>8218</v>
      </c>
      <c r="G4082" t="s">
        <v>8224</v>
      </c>
      <c r="H4082" t="s">
        <v>8246</v>
      </c>
      <c r="I4082">
        <v>1455390126</v>
      </c>
      <c r="J4082">
        <v>1452798126</v>
      </c>
      <c r="K4082" t="b">
        <v>0</v>
      </c>
      <c r="L4082">
        <v>15</v>
      </c>
      <c r="M4082" t="b">
        <v>1</v>
      </c>
      <c r="N4082" t="s">
        <v>8269</v>
      </c>
      <c r="O4082" s="9">
        <f t="shared" si="256"/>
        <v>42383.793124999997</v>
      </c>
      <c r="P4082" t="str">
        <f t="shared" si="257"/>
        <v>theater</v>
      </c>
      <c r="Q4082" t="str">
        <f t="shared" si="258"/>
        <v>plays</v>
      </c>
      <c r="R4082">
        <f t="shared" si="259"/>
        <v>2016</v>
      </c>
    </row>
    <row r="4083" spans="1:18" ht="57.6" x14ac:dyDescent="0.55000000000000004">
      <c r="A4083">
        <v>3660</v>
      </c>
      <c r="B4083" s="3" t="s">
        <v>3657</v>
      </c>
      <c r="C4083" s="3" t="s">
        <v>7770</v>
      </c>
      <c r="D4083" s="6">
        <v>250</v>
      </c>
      <c r="E4083" s="8">
        <v>250</v>
      </c>
      <c r="F4083" t="s">
        <v>8218</v>
      </c>
      <c r="G4083" t="s">
        <v>8224</v>
      </c>
      <c r="H4083" t="s">
        <v>8246</v>
      </c>
      <c r="I4083">
        <v>1419368925</v>
      </c>
      <c r="J4083">
        <v>1417208925</v>
      </c>
      <c r="K4083" t="b">
        <v>0</v>
      </c>
      <c r="L4083">
        <v>22</v>
      </c>
      <c r="M4083" t="b">
        <v>1</v>
      </c>
      <c r="N4083" t="s">
        <v>8269</v>
      </c>
      <c r="O4083" s="9">
        <f t="shared" si="256"/>
        <v>41971.881076388891</v>
      </c>
      <c r="P4083" t="str">
        <f t="shared" si="257"/>
        <v>theater</v>
      </c>
      <c r="Q4083" t="str">
        <f t="shared" si="258"/>
        <v>plays</v>
      </c>
      <c r="R4083">
        <f t="shared" si="259"/>
        <v>2014</v>
      </c>
    </row>
    <row r="4084" spans="1:18" ht="43.2" x14ac:dyDescent="0.55000000000000004">
      <c r="A4084">
        <v>3811</v>
      </c>
      <c r="B4084" s="3" t="s">
        <v>3808</v>
      </c>
      <c r="C4084" s="3" t="s">
        <v>7921</v>
      </c>
      <c r="D4084" s="6">
        <v>250</v>
      </c>
      <c r="E4084" s="8">
        <v>825</v>
      </c>
      <c r="F4084" t="s">
        <v>8218</v>
      </c>
      <c r="G4084" t="s">
        <v>8224</v>
      </c>
      <c r="H4084" t="s">
        <v>8246</v>
      </c>
      <c r="I4084">
        <v>1464692400</v>
      </c>
      <c r="J4084">
        <v>1461769373</v>
      </c>
      <c r="K4084" t="b">
        <v>0</v>
      </c>
      <c r="L4084">
        <v>19</v>
      </c>
      <c r="M4084" t="b">
        <v>1</v>
      </c>
      <c r="N4084" t="s">
        <v>8269</v>
      </c>
      <c r="O4084" s="9">
        <f t="shared" si="256"/>
        <v>42487.62700231481</v>
      </c>
      <c r="P4084" t="str">
        <f t="shared" si="257"/>
        <v>theater</v>
      </c>
      <c r="Q4084" t="str">
        <f t="shared" si="258"/>
        <v>plays</v>
      </c>
      <c r="R4084">
        <f t="shared" si="259"/>
        <v>2016</v>
      </c>
    </row>
    <row r="4085" spans="1:18" ht="43.2" x14ac:dyDescent="0.55000000000000004">
      <c r="A4085">
        <v>3818</v>
      </c>
      <c r="B4085" s="3" t="s">
        <v>3815</v>
      </c>
      <c r="C4085" s="3" t="s">
        <v>7928</v>
      </c>
      <c r="D4085" s="6">
        <v>250</v>
      </c>
      <c r="E4085" s="8">
        <v>570</v>
      </c>
      <c r="F4085" t="s">
        <v>8218</v>
      </c>
      <c r="G4085" t="s">
        <v>8223</v>
      </c>
      <c r="H4085" t="s">
        <v>8245</v>
      </c>
      <c r="I4085">
        <v>1426187582</v>
      </c>
      <c r="J4085">
        <v>1423599182</v>
      </c>
      <c r="K4085" t="b">
        <v>0</v>
      </c>
      <c r="L4085">
        <v>10</v>
      </c>
      <c r="M4085" t="b">
        <v>1</v>
      </c>
      <c r="N4085" t="s">
        <v>8269</v>
      </c>
      <c r="O4085" s="9">
        <f t="shared" si="256"/>
        <v>42045.84238425926</v>
      </c>
      <c r="P4085" t="str">
        <f t="shared" si="257"/>
        <v>theater</v>
      </c>
      <c r="Q4085" t="str">
        <f t="shared" si="258"/>
        <v>plays</v>
      </c>
      <c r="R4085">
        <f t="shared" si="259"/>
        <v>2015</v>
      </c>
    </row>
    <row r="4086" spans="1:18" ht="43.2" x14ac:dyDescent="0.55000000000000004">
      <c r="A4086">
        <v>3824</v>
      </c>
      <c r="B4086" s="3" t="s">
        <v>3821</v>
      </c>
      <c r="C4086" s="3" t="s">
        <v>7933</v>
      </c>
      <c r="D4086" s="6">
        <v>250</v>
      </c>
      <c r="E4086" s="8">
        <v>270</v>
      </c>
      <c r="F4086" t="s">
        <v>8218</v>
      </c>
      <c r="G4086" t="s">
        <v>8224</v>
      </c>
      <c r="H4086" t="s">
        <v>8246</v>
      </c>
      <c r="I4086">
        <v>1470058860</v>
      </c>
      <c r="J4086">
        <v>1469026903</v>
      </c>
      <c r="K4086" t="b">
        <v>0</v>
      </c>
      <c r="L4086">
        <v>7</v>
      </c>
      <c r="M4086" t="b">
        <v>1</v>
      </c>
      <c r="N4086" t="s">
        <v>8269</v>
      </c>
      <c r="O4086" s="9">
        <f t="shared" si="256"/>
        <v>42571.626192129625</v>
      </c>
      <c r="P4086" t="str">
        <f t="shared" si="257"/>
        <v>theater</v>
      </c>
      <c r="Q4086" t="str">
        <f t="shared" si="258"/>
        <v>plays</v>
      </c>
      <c r="R4086">
        <f t="shared" si="259"/>
        <v>2016</v>
      </c>
    </row>
    <row r="4087" spans="1:18" ht="43.2" x14ac:dyDescent="0.55000000000000004">
      <c r="A4087">
        <v>4011</v>
      </c>
      <c r="B4087" s="3" t="s">
        <v>4007</v>
      </c>
      <c r="C4087" s="3" t="s">
        <v>8116</v>
      </c>
      <c r="D4087" s="6">
        <v>250</v>
      </c>
      <c r="E4087" s="8">
        <v>19</v>
      </c>
      <c r="F4087" t="s">
        <v>8220</v>
      </c>
      <c r="G4087" t="s">
        <v>8224</v>
      </c>
      <c r="H4087" t="s">
        <v>8246</v>
      </c>
      <c r="I4087">
        <v>1422450278</v>
      </c>
      <c r="J4087">
        <v>1419858278</v>
      </c>
      <c r="K4087" t="b">
        <v>0</v>
      </c>
      <c r="L4087">
        <v>4</v>
      </c>
      <c r="M4087" t="b">
        <v>0</v>
      </c>
      <c r="N4087" t="s">
        <v>8269</v>
      </c>
      <c r="O4087" s="9">
        <f t="shared" si="256"/>
        <v>42002.54488425926</v>
      </c>
      <c r="P4087" t="str">
        <f t="shared" si="257"/>
        <v>theater</v>
      </c>
      <c r="Q4087" t="str">
        <f t="shared" si="258"/>
        <v>plays</v>
      </c>
      <c r="R4087">
        <f t="shared" si="259"/>
        <v>2014</v>
      </c>
    </row>
    <row r="4088" spans="1:18" ht="43.2" x14ac:dyDescent="0.55000000000000004">
      <c r="A4088">
        <v>4078</v>
      </c>
      <c r="B4088" s="3" t="s">
        <v>4074</v>
      </c>
      <c r="C4088" s="3" t="s">
        <v>8181</v>
      </c>
      <c r="D4088" s="6">
        <v>250</v>
      </c>
      <c r="E4088" s="8">
        <v>0</v>
      </c>
      <c r="F4088" t="s">
        <v>8220</v>
      </c>
      <c r="G4088" t="s">
        <v>8224</v>
      </c>
      <c r="H4088" t="s">
        <v>8246</v>
      </c>
      <c r="I4088">
        <v>1485543242</v>
      </c>
      <c r="J4088">
        <v>1482951242</v>
      </c>
      <c r="K4088" t="b">
        <v>0</v>
      </c>
      <c r="L4088">
        <v>0</v>
      </c>
      <c r="M4088" t="b">
        <v>0</v>
      </c>
      <c r="N4088" t="s">
        <v>8269</v>
      </c>
      <c r="O4088" s="9">
        <f t="shared" si="256"/>
        <v>42732.787523148145</v>
      </c>
      <c r="P4088" t="str">
        <f t="shared" si="257"/>
        <v>theater</v>
      </c>
      <c r="Q4088" t="str">
        <f t="shared" si="258"/>
        <v>plays</v>
      </c>
      <c r="R4088">
        <f t="shared" si="259"/>
        <v>2016</v>
      </c>
    </row>
    <row r="4089" spans="1:18" ht="43.2" x14ac:dyDescent="0.55000000000000004">
      <c r="A4089">
        <v>3663</v>
      </c>
      <c r="B4089" s="3" t="s">
        <v>3660</v>
      </c>
      <c r="C4089" s="3" t="s">
        <v>7773</v>
      </c>
      <c r="D4089" s="6">
        <v>225</v>
      </c>
      <c r="E4089" s="8">
        <v>234</v>
      </c>
      <c r="F4089" t="s">
        <v>8218</v>
      </c>
      <c r="G4089" t="s">
        <v>8224</v>
      </c>
      <c r="H4089" t="s">
        <v>8246</v>
      </c>
      <c r="I4089">
        <v>1482321030</v>
      </c>
      <c r="J4089">
        <v>1477133430</v>
      </c>
      <c r="K4089" t="b">
        <v>0</v>
      </c>
      <c r="L4089">
        <v>9</v>
      </c>
      <c r="M4089" t="b">
        <v>1</v>
      </c>
      <c r="N4089" t="s">
        <v>8269</v>
      </c>
      <c r="O4089" s="9">
        <f t="shared" si="256"/>
        <v>42665.451736111107</v>
      </c>
      <c r="P4089" t="str">
        <f t="shared" si="257"/>
        <v>theater</v>
      </c>
      <c r="Q4089" t="str">
        <f t="shared" si="258"/>
        <v>plays</v>
      </c>
      <c r="R4089">
        <f t="shared" si="259"/>
        <v>2016</v>
      </c>
    </row>
    <row r="4090" spans="1:18" ht="43.2" x14ac:dyDescent="0.55000000000000004">
      <c r="A4090">
        <v>3670</v>
      </c>
      <c r="B4090" s="3" t="s">
        <v>3667</v>
      </c>
      <c r="C4090" s="3" t="s">
        <v>7780</v>
      </c>
      <c r="D4090" s="6">
        <v>220</v>
      </c>
      <c r="E4090" s="8">
        <v>241</v>
      </c>
      <c r="F4090" t="s">
        <v>8218</v>
      </c>
      <c r="G4090" t="s">
        <v>8224</v>
      </c>
      <c r="H4090" t="s">
        <v>8246</v>
      </c>
      <c r="I4090">
        <v>1433113200</v>
      </c>
      <c r="J4090">
        <v>1431951611</v>
      </c>
      <c r="K4090" t="b">
        <v>0</v>
      </c>
      <c r="L4090">
        <v>12</v>
      </c>
      <c r="M4090" t="b">
        <v>1</v>
      </c>
      <c r="N4090" t="s">
        <v>8269</v>
      </c>
      <c r="O4090" s="9">
        <f t="shared" si="256"/>
        <v>42142.514016203699</v>
      </c>
      <c r="P4090" t="str">
        <f t="shared" si="257"/>
        <v>theater</v>
      </c>
      <c r="Q4090" t="str">
        <f t="shared" si="258"/>
        <v>plays</v>
      </c>
      <c r="R4090">
        <f t="shared" si="259"/>
        <v>2015</v>
      </c>
    </row>
    <row r="4091" spans="1:18" ht="43.2" x14ac:dyDescent="0.55000000000000004">
      <c r="A4091">
        <v>2820</v>
      </c>
      <c r="B4091" s="3" t="s">
        <v>2820</v>
      </c>
      <c r="C4091" s="3" t="s">
        <v>6930</v>
      </c>
      <c r="D4091" s="6">
        <v>200</v>
      </c>
      <c r="E4091" s="8">
        <v>272</v>
      </c>
      <c r="F4091" t="s">
        <v>8218</v>
      </c>
      <c r="G4091" t="s">
        <v>8224</v>
      </c>
      <c r="H4091" t="s">
        <v>8246</v>
      </c>
      <c r="I4091">
        <v>1456444800</v>
      </c>
      <c r="J4091">
        <v>1454337589</v>
      </c>
      <c r="K4091" t="b">
        <v>0</v>
      </c>
      <c r="L4091">
        <v>20</v>
      </c>
      <c r="M4091" t="b">
        <v>1</v>
      </c>
      <c r="N4091" t="s">
        <v>8269</v>
      </c>
      <c r="O4091" s="9">
        <f t="shared" si="256"/>
        <v>42401.610983796301</v>
      </c>
      <c r="P4091" t="str">
        <f t="shared" si="257"/>
        <v>theater</v>
      </c>
      <c r="Q4091" t="str">
        <f t="shared" si="258"/>
        <v>plays</v>
      </c>
      <c r="R4091">
        <f t="shared" si="259"/>
        <v>2016</v>
      </c>
    </row>
    <row r="4092" spans="1:18" ht="43.2" x14ac:dyDescent="0.55000000000000004">
      <c r="A4092">
        <v>2886</v>
      </c>
      <c r="B4092" s="3" t="s">
        <v>2886</v>
      </c>
      <c r="C4092" s="3" t="s">
        <v>6996</v>
      </c>
      <c r="D4092" s="6">
        <v>200</v>
      </c>
      <c r="E4092" s="8">
        <v>10</v>
      </c>
      <c r="F4092" t="s">
        <v>8220</v>
      </c>
      <c r="G4092" t="s">
        <v>8223</v>
      </c>
      <c r="H4092" t="s">
        <v>8245</v>
      </c>
      <c r="I4092">
        <v>1442635140</v>
      </c>
      <c r="J4092">
        <v>1442243484</v>
      </c>
      <c r="K4092" t="b">
        <v>0</v>
      </c>
      <c r="L4092">
        <v>1</v>
      </c>
      <c r="M4092" t="b">
        <v>0</v>
      </c>
      <c r="N4092" t="s">
        <v>8269</v>
      </c>
      <c r="O4092" s="9">
        <f t="shared" si="256"/>
        <v>42261.632916666669</v>
      </c>
      <c r="P4092" t="str">
        <f t="shared" si="257"/>
        <v>theater</v>
      </c>
      <c r="Q4092" t="str">
        <f t="shared" si="258"/>
        <v>plays</v>
      </c>
      <c r="R4092">
        <f t="shared" si="259"/>
        <v>2015</v>
      </c>
    </row>
    <row r="4093" spans="1:18" ht="57.6" x14ac:dyDescent="0.55000000000000004">
      <c r="A4093">
        <v>3138</v>
      </c>
      <c r="B4093" s="3" t="s">
        <v>3138</v>
      </c>
      <c r="C4093" s="3" t="s">
        <v>7248</v>
      </c>
      <c r="D4093" s="6">
        <v>200</v>
      </c>
      <c r="E4093" s="8">
        <v>0</v>
      </c>
      <c r="F4093" t="s">
        <v>8221</v>
      </c>
      <c r="G4093" t="s">
        <v>8224</v>
      </c>
      <c r="H4093" t="s">
        <v>8246</v>
      </c>
      <c r="I4093">
        <v>1491233407</v>
      </c>
      <c r="J4093">
        <v>1489591807</v>
      </c>
      <c r="K4093" t="b">
        <v>0</v>
      </c>
      <c r="L4093">
        <v>0</v>
      </c>
      <c r="M4093" t="b">
        <v>0</v>
      </c>
      <c r="N4093" t="s">
        <v>8269</v>
      </c>
      <c r="O4093" s="9">
        <f t="shared" si="256"/>
        <v>42809.645914351851</v>
      </c>
      <c r="P4093" t="str">
        <f t="shared" si="257"/>
        <v>theater</v>
      </c>
      <c r="Q4093" t="str">
        <f t="shared" si="258"/>
        <v>plays</v>
      </c>
      <c r="R4093">
        <f t="shared" si="259"/>
        <v>2017</v>
      </c>
    </row>
    <row r="4094" spans="1:18" ht="28.8" x14ac:dyDescent="0.55000000000000004">
      <c r="A4094">
        <v>3371</v>
      </c>
      <c r="B4094" s="3" t="s">
        <v>3370</v>
      </c>
      <c r="C4094" s="3" t="s">
        <v>7481</v>
      </c>
      <c r="D4094" s="6">
        <v>200</v>
      </c>
      <c r="E4094" s="8">
        <v>277</v>
      </c>
      <c r="F4094" t="s">
        <v>8218</v>
      </c>
      <c r="G4094" t="s">
        <v>8223</v>
      </c>
      <c r="H4094" t="s">
        <v>8245</v>
      </c>
      <c r="I4094">
        <v>1449089965</v>
      </c>
      <c r="J4094">
        <v>1446670765</v>
      </c>
      <c r="K4094" t="b">
        <v>0</v>
      </c>
      <c r="L4094">
        <v>9</v>
      </c>
      <c r="M4094" t="b">
        <v>1</v>
      </c>
      <c r="N4094" t="s">
        <v>8269</v>
      </c>
      <c r="O4094" s="9">
        <f t="shared" si="256"/>
        <v>42312.874594907407</v>
      </c>
      <c r="P4094" t="str">
        <f t="shared" si="257"/>
        <v>theater</v>
      </c>
      <c r="Q4094" t="str">
        <f t="shared" si="258"/>
        <v>plays</v>
      </c>
      <c r="R4094">
        <f t="shared" si="259"/>
        <v>2015</v>
      </c>
    </row>
    <row r="4095" spans="1:18" ht="28.8" x14ac:dyDescent="0.55000000000000004">
      <c r="A4095">
        <v>3415</v>
      </c>
      <c r="B4095" s="3" t="s">
        <v>3414</v>
      </c>
      <c r="C4095" s="3" t="s">
        <v>7525</v>
      </c>
      <c r="D4095" s="6">
        <v>200</v>
      </c>
      <c r="E4095" s="8">
        <v>200</v>
      </c>
      <c r="F4095" t="s">
        <v>8218</v>
      </c>
      <c r="G4095" t="s">
        <v>8223</v>
      </c>
      <c r="H4095" t="s">
        <v>8245</v>
      </c>
      <c r="I4095">
        <v>1460935800</v>
      </c>
      <c r="J4095">
        <v>1459999656</v>
      </c>
      <c r="K4095" t="b">
        <v>0</v>
      </c>
      <c r="L4095">
        <v>9</v>
      </c>
      <c r="M4095" t="b">
        <v>1</v>
      </c>
      <c r="N4095" t="s">
        <v>8269</v>
      </c>
      <c r="O4095" s="9">
        <f t="shared" si="256"/>
        <v>42467.144166666665</v>
      </c>
      <c r="P4095" t="str">
        <f t="shared" si="257"/>
        <v>theater</v>
      </c>
      <c r="Q4095" t="str">
        <f t="shared" si="258"/>
        <v>plays</v>
      </c>
      <c r="R4095">
        <f t="shared" si="259"/>
        <v>2016</v>
      </c>
    </row>
    <row r="4096" spans="1:18" ht="43.2" x14ac:dyDescent="0.55000000000000004">
      <c r="A4096">
        <v>3588</v>
      </c>
      <c r="B4096" s="3" t="s">
        <v>3587</v>
      </c>
      <c r="C4096" s="3" t="s">
        <v>7698</v>
      </c>
      <c r="D4096" s="6">
        <v>200</v>
      </c>
      <c r="E4096" s="8">
        <v>201</v>
      </c>
      <c r="F4096" t="s">
        <v>8218</v>
      </c>
      <c r="G4096" t="s">
        <v>8224</v>
      </c>
      <c r="H4096" t="s">
        <v>8246</v>
      </c>
      <c r="I4096">
        <v>1430348400</v>
      </c>
      <c r="J4096">
        <v>1428436410</v>
      </c>
      <c r="K4096" t="b">
        <v>0</v>
      </c>
      <c r="L4096">
        <v>11</v>
      </c>
      <c r="M4096" t="b">
        <v>1</v>
      </c>
      <c r="N4096" t="s">
        <v>8269</v>
      </c>
      <c r="O4096" s="9">
        <f t="shared" si="256"/>
        <v>42101.828819444447</v>
      </c>
      <c r="P4096" t="str">
        <f t="shared" si="257"/>
        <v>theater</v>
      </c>
      <c r="Q4096" t="str">
        <f t="shared" si="258"/>
        <v>plays</v>
      </c>
      <c r="R4096">
        <f t="shared" si="259"/>
        <v>2015</v>
      </c>
    </row>
    <row r="4097" spans="1:18" ht="28.8" x14ac:dyDescent="0.55000000000000004">
      <c r="A4097">
        <v>3719</v>
      </c>
      <c r="B4097" s="3" t="s">
        <v>3716</v>
      </c>
      <c r="C4097" s="3" t="s">
        <v>7829</v>
      </c>
      <c r="D4097" s="6">
        <v>200</v>
      </c>
      <c r="E4097" s="8">
        <v>420</v>
      </c>
      <c r="F4097" t="s">
        <v>8218</v>
      </c>
      <c r="G4097" t="s">
        <v>8224</v>
      </c>
      <c r="H4097" t="s">
        <v>8246</v>
      </c>
      <c r="I4097">
        <v>1434994266</v>
      </c>
      <c r="J4097">
        <v>1432402266</v>
      </c>
      <c r="K4097" t="b">
        <v>0</v>
      </c>
      <c r="L4097">
        <v>4</v>
      </c>
      <c r="M4097" t="b">
        <v>1</v>
      </c>
      <c r="N4097" t="s">
        <v>8269</v>
      </c>
      <c r="O4097" s="9">
        <f t="shared" si="256"/>
        <v>42147.729930555557</v>
      </c>
      <c r="P4097" t="str">
        <f t="shared" si="257"/>
        <v>theater</v>
      </c>
      <c r="Q4097" t="str">
        <f t="shared" si="258"/>
        <v>plays</v>
      </c>
      <c r="R4097">
        <f t="shared" si="259"/>
        <v>2015</v>
      </c>
    </row>
    <row r="4098" spans="1:18" ht="43.2" x14ac:dyDescent="0.55000000000000004">
      <c r="A4098">
        <v>3835</v>
      </c>
      <c r="B4098" s="3" t="s">
        <v>3832</v>
      </c>
      <c r="C4098" s="3" t="s">
        <v>7944</v>
      </c>
      <c r="D4098" s="6">
        <v>200</v>
      </c>
      <c r="E4098" s="8">
        <v>320</v>
      </c>
      <c r="F4098" t="s">
        <v>8218</v>
      </c>
      <c r="G4098" t="s">
        <v>8224</v>
      </c>
      <c r="H4098" t="s">
        <v>8246</v>
      </c>
      <c r="I4098">
        <v>1461278208</v>
      </c>
      <c r="J4098">
        <v>1459463808</v>
      </c>
      <c r="K4098" t="b">
        <v>0</v>
      </c>
      <c r="L4098">
        <v>8</v>
      </c>
      <c r="M4098" t="b">
        <v>1</v>
      </c>
      <c r="N4098" t="s">
        <v>8269</v>
      </c>
      <c r="O4098" s="9">
        <f t="shared" si="256"/>
        <v>42460.94222222222</v>
      </c>
      <c r="P4098" t="str">
        <f t="shared" si="257"/>
        <v>theater</v>
      </c>
      <c r="Q4098" t="str">
        <f t="shared" si="258"/>
        <v>plays</v>
      </c>
      <c r="R4098">
        <f t="shared" si="259"/>
        <v>2016</v>
      </c>
    </row>
    <row r="4099" spans="1:18" ht="43.2" x14ac:dyDescent="0.55000000000000004">
      <c r="A4099">
        <v>3995</v>
      </c>
      <c r="B4099" s="3" t="s">
        <v>3991</v>
      </c>
      <c r="C4099" s="3" t="s">
        <v>8101</v>
      </c>
      <c r="D4099" s="6">
        <v>200</v>
      </c>
      <c r="E4099" s="8">
        <v>70</v>
      </c>
      <c r="F4099" t="s">
        <v>8220</v>
      </c>
      <c r="G4099" t="s">
        <v>8224</v>
      </c>
      <c r="H4099" t="s">
        <v>8246</v>
      </c>
      <c r="I4099">
        <v>1423913220</v>
      </c>
      <c r="J4099">
        <v>1421339077</v>
      </c>
      <c r="K4099" t="b">
        <v>0</v>
      </c>
      <c r="L4099">
        <v>4</v>
      </c>
      <c r="M4099" t="b">
        <v>0</v>
      </c>
      <c r="N4099" t="s">
        <v>8269</v>
      </c>
      <c r="O4099" s="9">
        <f t="shared" si="256"/>
        <v>42019.683761574073</v>
      </c>
      <c r="P4099" t="str">
        <f t="shared" si="257"/>
        <v>theater</v>
      </c>
      <c r="Q4099" t="str">
        <f t="shared" si="258"/>
        <v>plays</v>
      </c>
      <c r="R4099">
        <f t="shared" si="259"/>
        <v>2015</v>
      </c>
    </row>
    <row r="4100" spans="1:18" ht="43.2" x14ac:dyDescent="0.55000000000000004">
      <c r="A4100">
        <v>3429</v>
      </c>
      <c r="B4100" s="3" t="s">
        <v>3428</v>
      </c>
      <c r="C4100" s="3" t="s">
        <v>7539</v>
      </c>
      <c r="D4100" s="6">
        <v>150</v>
      </c>
      <c r="E4100" s="8">
        <v>195</v>
      </c>
      <c r="F4100" t="s">
        <v>8218</v>
      </c>
      <c r="G4100" t="s">
        <v>8224</v>
      </c>
      <c r="H4100" t="s">
        <v>8246</v>
      </c>
      <c r="I4100">
        <v>1478046661</v>
      </c>
      <c r="J4100">
        <v>1476837061</v>
      </c>
      <c r="K4100" t="b">
        <v>0</v>
      </c>
      <c r="L4100">
        <v>12</v>
      </c>
      <c r="M4100" t="b">
        <v>1</v>
      </c>
      <c r="N4100" t="s">
        <v>8269</v>
      </c>
      <c r="O4100" s="9">
        <f t="shared" si="256"/>
        <v>42662.021539351852</v>
      </c>
      <c r="P4100" t="str">
        <f t="shared" si="257"/>
        <v>theater</v>
      </c>
      <c r="Q4100" t="str">
        <f t="shared" si="258"/>
        <v>plays</v>
      </c>
      <c r="R4100">
        <f t="shared" si="259"/>
        <v>2016</v>
      </c>
    </row>
    <row r="4101" spans="1:18" ht="43.2" x14ac:dyDescent="0.55000000000000004">
      <c r="A4101">
        <v>3536</v>
      </c>
      <c r="B4101" s="3" t="s">
        <v>3535</v>
      </c>
      <c r="C4101" s="3" t="s">
        <v>7646</v>
      </c>
      <c r="D4101" s="6">
        <v>150</v>
      </c>
      <c r="E4101" s="8">
        <v>230</v>
      </c>
      <c r="F4101" t="s">
        <v>8218</v>
      </c>
      <c r="G4101" t="s">
        <v>8224</v>
      </c>
      <c r="H4101" t="s">
        <v>8246</v>
      </c>
      <c r="I4101">
        <v>1450612740</v>
      </c>
      <c r="J4101">
        <v>1448040425</v>
      </c>
      <c r="K4101" t="b">
        <v>0</v>
      </c>
      <c r="L4101">
        <v>17</v>
      </c>
      <c r="M4101" t="b">
        <v>1</v>
      </c>
      <c r="N4101" t="s">
        <v>8269</v>
      </c>
      <c r="O4101" s="9">
        <f t="shared" si="256"/>
        <v>42328.727141203708</v>
      </c>
      <c r="P4101" t="str">
        <f t="shared" si="257"/>
        <v>theater</v>
      </c>
      <c r="Q4101" t="str">
        <f t="shared" si="258"/>
        <v>plays</v>
      </c>
      <c r="R4101">
        <f t="shared" si="259"/>
        <v>2015</v>
      </c>
    </row>
    <row r="4102" spans="1:18" ht="28.8" x14ac:dyDescent="0.55000000000000004">
      <c r="A4102">
        <v>3735</v>
      </c>
      <c r="B4102" s="3" t="s">
        <v>3732</v>
      </c>
      <c r="C4102" s="3" t="s">
        <v>7845</v>
      </c>
      <c r="D4102" s="6">
        <v>150</v>
      </c>
      <c r="E4102" s="8">
        <v>20</v>
      </c>
      <c r="F4102" t="s">
        <v>8220</v>
      </c>
      <c r="G4102" t="s">
        <v>8224</v>
      </c>
      <c r="H4102" t="s">
        <v>8246</v>
      </c>
      <c r="I4102">
        <v>1432831089</v>
      </c>
      <c r="J4102">
        <v>1430239089</v>
      </c>
      <c r="K4102" t="b">
        <v>0</v>
      </c>
      <c r="L4102">
        <v>2</v>
      </c>
      <c r="M4102" t="b">
        <v>0</v>
      </c>
      <c r="N4102" t="s">
        <v>8269</v>
      </c>
      <c r="O4102" s="9">
        <f t="shared" si="256"/>
        <v>42122.693159722221</v>
      </c>
      <c r="P4102" t="str">
        <f t="shared" si="257"/>
        <v>theater</v>
      </c>
      <c r="Q4102" t="str">
        <f t="shared" si="258"/>
        <v>plays</v>
      </c>
      <c r="R4102">
        <f t="shared" si="259"/>
        <v>2015</v>
      </c>
    </row>
    <row r="4103" spans="1:18" ht="43.2" x14ac:dyDescent="0.55000000000000004">
      <c r="A4103">
        <v>3925</v>
      </c>
      <c r="B4103" s="3" t="s">
        <v>3922</v>
      </c>
      <c r="C4103" s="3" t="s">
        <v>8033</v>
      </c>
      <c r="D4103" s="6">
        <v>150</v>
      </c>
      <c r="E4103" s="8">
        <v>15</v>
      </c>
      <c r="F4103" t="s">
        <v>8220</v>
      </c>
      <c r="G4103" t="s">
        <v>8223</v>
      </c>
      <c r="H4103" t="s">
        <v>8245</v>
      </c>
      <c r="I4103">
        <v>1406753639</v>
      </c>
      <c r="J4103">
        <v>1404161639</v>
      </c>
      <c r="K4103" t="b">
        <v>0</v>
      </c>
      <c r="L4103">
        <v>3</v>
      </c>
      <c r="M4103" t="b">
        <v>0</v>
      </c>
      <c r="N4103" t="s">
        <v>8269</v>
      </c>
      <c r="O4103" s="9">
        <f t="shared" si="256"/>
        <v>41820.870821759258</v>
      </c>
      <c r="P4103" t="str">
        <f t="shared" si="257"/>
        <v>theater</v>
      </c>
      <c r="Q4103" t="str">
        <f t="shared" si="258"/>
        <v>plays</v>
      </c>
      <c r="R4103">
        <f t="shared" si="259"/>
        <v>2014</v>
      </c>
    </row>
    <row r="4104" spans="1:18" ht="43.2" x14ac:dyDescent="0.55000000000000004">
      <c r="A4104">
        <v>4082</v>
      </c>
      <c r="B4104" s="3" t="s">
        <v>4078</v>
      </c>
      <c r="C4104" s="3" t="s">
        <v>8185</v>
      </c>
      <c r="D4104" s="6">
        <v>150</v>
      </c>
      <c r="E4104" s="8">
        <v>3</v>
      </c>
      <c r="F4104" t="s">
        <v>8220</v>
      </c>
      <c r="G4104" t="s">
        <v>8223</v>
      </c>
      <c r="H4104" t="s">
        <v>8245</v>
      </c>
      <c r="I4104">
        <v>1447542000</v>
      </c>
      <c r="J4104">
        <v>1446179553</v>
      </c>
      <c r="K4104" t="b">
        <v>0</v>
      </c>
      <c r="L4104">
        <v>2</v>
      </c>
      <c r="M4104" t="b">
        <v>0</v>
      </c>
      <c r="N4104" t="s">
        <v>8269</v>
      </c>
      <c r="O4104" s="9">
        <f t="shared" si="256"/>
        <v>42307.189270833333</v>
      </c>
      <c r="P4104" t="str">
        <f t="shared" si="257"/>
        <v>theater</v>
      </c>
      <c r="Q4104" t="str">
        <f t="shared" si="258"/>
        <v>plays</v>
      </c>
      <c r="R4104">
        <f t="shared" si="259"/>
        <v>2015</v>
      </c>
    </row>
    <row r="4105" spans="1:18" ht="43.2" x14ac:dyDescent="0.55000000000000004">
      <c r="A4105">
        <v>3292</v>
      </c>
      <c r="B4105" s="3" t="s">
        <v>3292</v>
      </c>
      <c r="C4105" s="3" t="s">
        <v>7402</v>
      </c>
      <c r="D4105" s="6">
        <v>101</v>
      </c>
      <c r="E4105" s="8">
        <v>289</v>
      </c>
      <c r="F4105" t="s">
        <v>8218</v>
      </c>
      <c r="G4105" t="s">
        <v>8224</v>
      </c>
      <c r="H4105" t="s">
        <v>8246</v>
      </c>
      <c r="I4105">
        <v>1449257348</v>
      </c>
      <c r="J4105">
        <v>1444069748</v>
      </c>
      <c r="K4105" t="b">
        <v>0</v>
      </c>
      <c r="L4105">
        <v>15</v>
      </c>
      <c r="M4105" t="b">
        <v>1</v>
      </c>
      <c r="N4105" t="s">
        <v>8269</v>
      </c>
      <c r="O4105" s="9">
        <f t="shared" si="256"/>
        <v>42282.770231481481</v>
      </c>
      <c r="P4105" t="str">
        <f t="shared" si="257"/>
        <v>theater</v>
      </c>
      <c r="Q4105" t="str">
        <f t="shared" si="258"/>
        <v>plays</v>
      </c>
      <c r="R4105">
        <f t="shared" si="259"/>
        <v>2015</v>
      </c>
    </row>
    <row r="4106" spans="1:18" ht="43.2" x14ac:dyDescent="0.55000000000000004">
      <c r="A4106">
        <v>2823</v>
      </c>
      <c r="B4106" s="3" t="s">
        <v>2823</v>
      </c>
      <c r="C4106" s="3" t="s">
        <v>6933</v>
      </c>
      <c r="D4106" s="6">
        <v>100</v>
      </c>
      <c r="E4106" s="8">
        <v>124</v>
      </c>
      <c r="F4106" t="s">
        <v>8218</v>
      </c>
      <c r="G4106" t="s">
        <v>8224</v>
      </c>
      <c r="H4106" t="s">
        <v>8246</v>
      </c>
      <c r="I4106">
        <v>1427842740</v>
      </c>
      <c r="J4106">
        <v>1425428206</v>
      </c>
      <c r="K4106" t="b">
        <v>0</v>
      </c>
      <c r="L4106">
        <v>14</v>
      </c>
      <c r="M4106" t="b">
        <v>1</v>
      </c>
      <c r="N4106" t="s">
        <v>8269</v>
      </c>
      <c r="O4106" s="9">
        <f t="shared" ref="O4106:O4115" si="260">(((J4106/60)/60)/24)+DATE(1970,1,1)</f>
        <v>42067.011643518519</v>
      </c>
      <c r="P4106" t="str">
        <f t="shared" ref="P4106:P4115" si="261">LEFT(N4106,SEARCH("/",N4106)-1)</f>
        <v>theater</v>
      </c>
      <c r="Q4106" t="str">
        <f t="shared" ref="Q4106:Q4115" si="262">RIGHT(N4106,LEN(N4106)-SEARCH("/",N4106))</f>
        <v>plays</v>
      </c>
      <c r="R4106">
        <f t="shared" ref="R4106:R4115" si="263">YEAR(O4106)</f>
        <v>2015</v>
      </c>
    </row>
    <row r="4107" spans="1:18" ht="43.2" x14ac:dyDescent="0.55000000000000004">
      <c r="A4107">
        <v>3508</v>
      </c>
      <c r="B4107" s="3" t="s">
        <v>3507</v>
      </c>
      <c r="C4107" s="3" t="s">
        <v>7618</v>
      </c>
      <c r="D4107" s="6">
        <v>100</v>
      </c>
      <c r="E4107" s="8">
        <v>180</v>
      </c>
      <c r="F4107" t="s">
        <v>8218</v>
      </c>
      <c r="G4107" t="s">
        <v>8224</v>
      </c>
      <c r="H4107" t="s">
        <v>8246</v>
      </c>
      <c r="I4107">
        <v>1462914000</v>
      </c>
      <c r="J4107">
        <v>1460914253</v>
      </c>
      <c r="K4107" t="b">
        <v>0</v>
      </c>
      <c r="L4107">
        <v>15</v>
      </c>
      <c r="M4107" t="b">
        <v>1</v>
      </c>
      <c r="N4107" t="s">
        <v>8269</v>
      </c>
      <c r="O4107" s="9">
        <f t="shared" si="260"/>
        <v>42477.729780092588</v>
      </c>
      <c r="P4107" t="str">
        <f t="shared" si="261"/>
        <v>theater</v>
      </c>
      <c r="Q4107" t="str">
        <f t="shared" si="262"/>
        <v>plays</v>
      </c>
      <c r="R4107">
        <f t="shared" si="263"/>
        <v>2016</v>
      </c>
    </row>
    <row r="4108" spans="1:18" ht="43.2" x14ac:dyDescent="0.55000000000000004">
      <c r="A4108">
        <v>3576</v>
      </c>
      <c r="B4108" s="3" t="s">
        <v>3575</v>
      </c>
      <c r="C4108" s="3" t="s">
        <v>7686</v>
      </c>
      <c r="D4108" s="6">
        <v>100</v>
      </c>
      <c r="E4108" s="8">
        <v>100</v>
      </c>
      <c r="F4108" t="s">
        <v>8218</v>
      </c>
      <c r="G4108" t="s">
        <v>8223</v>
      </c>
      <c r="H4108" t="s">
        <v>8245</v>
      </c>
      <c r="I4108">
        <v>1480947054</v>
      </c>
      <c r="J4108">
        <v>1475759454</v>
      </c>
      <c r="K4108" t="b">
        <v>0</v>
      </c>
      <c r="L4108">
        <v>5</v>
      </c>
      <c r="M4108" t="b">
        <v>1</v>
      </c>
      <c r="N4108" t="s">
        <v>8269</v>
      </c>
      <c r="O4108" s="9">
        <f t="shared" si="260"/>
        <v>42649.54923611111</v>
      </c>
      <c r="P4108" t="str">
        <f t="shared" si="261"/>
        <v>theater</v>
      </c>
      <c r="Q4108" t="str">
        <f t="shared" si="262"/>
        <v>plays</v>
      </c>
      <c r="R4108">
        <f t="shared" si="263"/>
        <v>2016</v>
      </c>
    </row>
    <row r="4109" spans="1:18" ht="43.2" x14ac:dyDescent="0.55000000000000004">
      <c r="A4109">
        <v>3745</v>
      </c>
      <c r="B4109" s="3" t="s">
        <v>3742</v>
      </c>
      <c r="C4109" s="3" t="s">
        <v>7855</v>
      </c>
      <c r="D4109" s="6">
        <v>100</v>
      </c>
      <c r="E4109" s="8">
        <v>10</v>
      </c>
      <c r="F4109" t="s">
        <v>8220</v>
      </c>
      <c r="G4109" t="s">
        <v>8223</v>
      </c>
      <c r="H4109" t="s">
        <v>8245</v>
      </c>
      <c r="I4109">
        <v>1407689102</v>
      </c>
      <c r="J4109">
        <v>1405097102</v>
      </c>
      <c r="K4109" t="b">
        <v>0</v>
      </c>
      <c r="L4109">
        <v>1</v>
      </c>
      <c r="M4109" t="b">
        <v>0</v>
      </c>
      <c r="N4109" t="s">
        <v>8269</v>
      </c>
      <c r="O4109" s="9">
        <f t="shared" si="260"/>
        <v>41831.697939814818</v>
      </c>
      <c r="P4109" t="str">
        <f t="shared" si="261"/>
        <v>theater</v>
      </c>
      <c r="Q4109" t="str">
        <f t="shared" si="262"/>
        <v>plays</v>
      </c>
      <c r="R4109">
        <f t="shared" si="263"/>
        <v>2014</v>
      </c>
    </row>
    <row r="4110" spans="1:18" ht="43.2" x14ac:dyDescent="0.55000000000000004">
      <c r="A4110">
        <v>3830</v>
      </c>
      <c r="B4110" s="3" t="s">
        <v>3827</v>
      </c>
      <c r="C4110" s="3" t="s">
        <v>7939</v>
      </c>
      <c r="D4110" s="6">
        <v>100</v>
      </c>
      <c r="E4110" s="8">
        <v>225</v>
      </c>
      <c r="F4110" t="s">
        <v>8218</v>
      </c>
      <c r="G4110" t="s">
        <v>8223</v>
      </c>
      <c r="H4110" t="s">
        <v>8245</v>
      </c>
      <c r="I4110">
        <v>1464371211</v>
      </c>
      <c r="J4110">
        <v>1463161611</v>
      </c>
      <c r="K4110" t="b">
        <v>0</v>
      </c>
      <c r="L4110">
        <v>3</v>
      </c>
      <c r="M4110" t="b">
        <v>1</v>
      </c>
      <c r="N4110" t="s">
        <v>8269</v>
      </c>
      <c r="O4110" s="9">
        <f t="shared" si="260"/>
        <v>42503.740868055553</v>
      </c>
      <c r="P4110" t="str">
        <f t="shared" si="261"/>
        <v>theater</v>
      </c>
      <c r="Q4110" t="str">
        <f t="shared" si="262"/>
        <v>plays</v>
      </c>
      <c r="R4110">
        <f t="shared" si="263"/>
        <v>2016</v>
      </c>
    </row>
    <row r="4111" spans="1:18" ht="43.2" x14ac:dyDescent="0.55000000000000004">
      <c r="A4111">
        <v>2976</v>
      </c>
      <c r="B4111" s="3" t="s">
        <v>2976</v>
      </c>
      <c r="C4111" s="3" t="s">
        <v>7086</v>
      </c>
      <c r="D4111" s="6">
        <v>70</v>
      </c>
      <c r="E4111" s="8">
        <v>120</v>
      </c>
      <c r="F4111" t="s">
        <v>8218</v>
      </c>
      <c r="G4111" t="s">
        <v>8224</v>
      </c>
      <c r="H4111" t="s">
        <v>8246</v>
      </c>
      <c r="I4111">
        <v>1457870400</v>
      </c>
      <c r="J4111">
        <v>1456421530</v>
      </c>
      <c r="K4111" t="b">
        <v>0</v>
      </c>
      <c r="L4111">
        <v>14</v>
      </c>
      <c r="M4111" t="b">
        <v>1</v>
      </c>
      <c r="N4111" t="s">
        <v>8269</v>
      </c>
      <c r="O4111" s="9">
        <f t="shared" si="260"/>
        <v>42425.730671296296</v>
      </c>
      <c r="P4111" t="str">
        <f t="shared" si="261"/>
        <v>theater</v>
      </c>
      <c r="Q4111" t="str">
        <f t="shared" si="262"/>
        <v>plays</v>
      </c>
      <c r="R4111">
        <f t="shared" si="263"/>
        <v>2016</v>
      </c>
    </row>
    <row r="4112" spans="1:18" ht="57.6" x14ac:dyDescent="0.55000000000000004">
      <c r="A4112">
        <v>2794</v>
      </c>
      <c r="B4112" s="3" t="s">
        <v>2794</v>
      </c>
      <c r="C4112" s="3" t="s">
        <v>6904</v>
      </c>
      <c r="D4112" s="6">
        <v>50</v>
      </c>
      <c r="E4112" s="8">
        <v>75</v>
      </c>
      <c r="F4112" t="s">
        <v>8218</v>
      </c>
      <c r="G4112" t="s">
        <v>8224</v>
      </c>
      <c r="H4112" t="s">
        <v>8246</v>
      </c>
      <c r="I4112">
        <v>1457031600</v>
      </c>
      <c r="J4112">
        <v>1455640559</v>
      </c>
      <c r="K4112" t="b">
        <v>0</v>
      </c>
      <c r="L4112">
        <v>3</v>
      </c>
      <c r="M4112" t="b">
        <v>1</v>
      </c>
      <c r="N4112" t="s">
        <v>8269</v>
      </c>
      <c r="O4112" s="9">
        <f t="shared" si="260"/>
        <v>42416.691655092596</v>
      </c>
      <c r="P4112" t="str">
        <f t="shared" si="261"/>
        <v>theater</v>
      </c>
      <c r="Q4112" t="str">
        <f t="shared" si="262"/>
        <v>plays</v>
      </c>
      <c r="R4112">
        <f t="shared" si="263"/>
        <v>2016</v>
      </c>
    </row>
    <row r="4113" spans="1:18" ht="43.2" x14ac:dyDescent="0.55000000000000004">
      <c r="A4113">
        <v>3675</v>
      </c>
      <c r="B4113" s="3" t="s">
        <v>3672</v>
      </c>
      <c r="C4113" s="3" t="s">
        <v>7785</v>
      </c>
      <c r="D4113" s="6">
        <v>50</v>
      </c>
      <c r="E4113" s="8">
        <v>70</v>
      </c>
      <c r="F4113" t="s">
        <v>8218</v>
      </c>
      <c r="G4113" t="s">
        <v>8224</v>
      </c>
      <c r="H4113" t="s">
        <v>8246</v>
      </c>
      <c r="I4113">
        <v>1463353200</v>
      </c>
      <c r="J4113">
        <v>1462285182</v>
      </c>
      <c r="K4113" t="b">
        <v>0</v>
      </c>
      <c r="L4113">
        <v>3</v>
      </c>
      <c r="M4113" t="b">
        <v>1</v>
      </c>
      <c r="N4113" t="s">
        <v>8269</v>
      </c>
      <c r="O4113" s="9">
        <f t="shared" si="260"/>
        <v>42493.597013888888</v>
      </c>
      <c r="P4113" t="str">
        <f t="shared" si="261"/>
        <v>theater</v>
      </c>
      <c r="Q4113" t="str">
        <f t="shared" si="262"/>
        <v>plays</v>
      </c>
      <c r="R4113">
        <f t="shared" si="263"/>
        <v>2016</v>
      </c>
    </row>
    <row r="4114" spans="1:18" ht="28.8" x14ac:dyDescent="0.55000000000000004">
      <c r="A4114">
        <v>3600</v>
      </c>
      <c r="B4114" s="3" t="s">
        <v>3599</v>
      </c>
      <c r="C4114" s="3" t="s">
        <v>7710</v>
      </c>
      <c r="D4114" s="6">
        <v>10</v>
      </c>
      <c r="E4114" s="8">
        <v>13</v>
      </c>
      <c r="F4114" t="s">
        <v>8218</v>
      </c>
      <c r="G4114" t="s">
        <v>8223</v>
      </c>
      <c r="H4114" t="s">
        <v>8245</v>
      </c>
      <c r="I4114">
        <v>1476390164</v>
      </c>
      <c r="J4114">
        <v>1473970964</v>
      </c>
      <c r="K4114" t="b">
        <v>0</v>
      </c>
      <c r="L4114">
        <v>4</v>
      </c>
      <c r="M4114" t="b">
        <v>1</v>
      </c>
      <c r="N4114" t="s">
        <v>8269</v>
      </c>
      <c r="O4114" s="9">
        <f t="shared" si="260"/>
        <v>42628.849120370374</v>
      </c>
      <c r="P4114" t="str">
        <f t="shared" si="261"/>
        <v>theater</v>
      </c>
      <c r="Q4114" t="str">
        <f t="shared" si="262"/>
        <v>plays</v>
      </c>
      <c r="R4114">
        <f t="shared" si="263"/>
        <v>2016</v>
      </c>
    </row>
    <row r="4115" spans="1:18" ht="43.2" x14ac:dyDescent="0.55000000000000004">
      <c r="A4115">
        <v>3840</v>
      </c>
      <c r="B4115" s="3" t="s">
        <v>3837</v>
      </c>
      <c r="C4115" s="3" t="s">
        <v>7949</v>
      </c>
      <c r="D4115" s="6">
        <v>1</v>
      </c>
      <c r="E4115" s="8">
        <v>65</v>
      </c>
      <c r="F4115" t="s">
        <v>8218</v>
      </c>
      <c r="G4115" t="s">
        <v>8224</v>
      </c>
      <c r="H4115" t="s">
        <v>8246</v>
      </c>
      <c r="I4115">
        <v>1459180229</v>
      </c>
      <c r="J4115">
        <v>1457023829</v>
      </c>
      <c r="K4115" t="b">
        <v>0</v>
      </c>
      <c r="L4115">
        <v>3</v>
      </c>
      <c r="M4115" t="b">
        <v>1</v>
      </c>
      <c r="N4115" t="s">
        <v>8269</v>
      </c>
      <c r="O4115" s="9">
        <f t="shared" si="260"/>
        <v>42432.701724537037</v>
      </c>
      <c r="P4115" t="str">
        <f t="shared" si="261"/>
        <v>theater</v>
      </c>
      <c r="Q4115" t="str">
        <f t="shared" si="262"/>
        <v>plays</v>
      </c>
      <c r="R4115">
        <f t="shared" si="263"/>
        <v>2016</v>
      </c>
    </row>
  </sheetData>
  <autoFilter ref="Q1:Q4115" xr:uid="{00000000-0001-0000-0000-000000000000}">
    <filterColumn colId="0">
      <filters>
        <filter val="plays"/>
      </filters>
    </filterColumn>
  </autoFilter>
  <sortState xmlns:xlrd2="http://schemas.microsoft.com/office/spreadsheetml/2017/richdata2" ref="A522:R4115">
    <sortCondition descending="1" ref="D1:D41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A431D-76D2-4A12-87F2-58A31F4DCF26}">
  <dimension ref="A1:E18"/>
  <sheetViews>
    <sheetView topLeftCell="A11" workbookViewId="0"/>
  </sheetViews>
  <sheetFormatPr defaultRowHeight="14.4" x14ac:dyDescent="0.55000000000000004"/>
  <cols>
    <col min="1" max="1" width="15.47265625" bestFit="1" customWidth="1"/>
    <col min="2" max="2" width="14.68359375" bestFit="1" customWidth="1"/>
    <col min="3" max="3" width="5.26171875" bestFit="1" customWidth="1"/>
    <col min="4" max="4" width="7.7890625" bestFit="1" customWidth="1"/>
    <col min="5" max="6" width="10.3125" bestFit="1" customWidth="1"/>
  </cols>
  <sheetData>
    <row r="1" spans="1:5" x14ac:dyDescent="0.55000000000000004">
      <c r="A1" t="s">
        <v>8306</v>
      </c>
      <c r="B1" t="s">
        <v>8310</v>
      </c>
    </row>
    <row r="2" spans="1:5" x14ac:dyDescent="0.55000000000000004">
      <c r="A2" t="s">
        <v>8308</v>
      </c>
      <c r="B2" t="s">
        <v>8311</v>
      </c>
    </row>
    <row r="4" spans="1:5" x14ac:dyDescent="0.55000000000000004">
      <c r="A4" t="s">
        <v>8312</v>
      </c>
      <c r="B4" t="s">
        <v>8313</v>
      </c>
    </row>
    <row r="5" spans="1:5" x14ac:dyDescent="0.55000000000000004">
      <c r="A5" t="s">
        <v>8314</v>
      </c>
      <c r="B5" t="s">
        <v>8218</v>
      </c>
      <c r="C5" t="s">
        <v>8220</v>
      </c>
      <c r="D5" t="s">
        <v>8219</v>
      </c>
      <c r="E5" t="s">
        <v>8315</v>
      </c>
    </row>
    <row r="6" spans="1:5" x14ac:dyDescent="0.55000000000000004">
      <c r="A6" s="10" t="s">
        <v>8316</v>
      </c>
      <c r="B6">
        <v>56</v>
      </c>
      <c r="C6">
        <v>33</v>
      </c>
      <c r="D6">
        <v>7</v>
      </c>
      <c r="E6">
        <v>96</v>
      </c>
    </row>
    <row r="7" spans="1:5" x14ac:dyDescent="0.55000000000000004">
      <c r="A7" s="10" t="s">
        <v>8317</v>
      </c>
      <c r="B7">
        <v>71</v>
      </c>
      <c r="C7">
        <v>39</v>
      </c>
      <c r="D7">
        <v>3</v>
      </c>
      <c r="E7">
        <v>113</v>
      </c>
    </row>
    <row r="8" spans="1:5" x14ac:dyDescent="0.55000000000000004">
      <c r="A8" s="10" t="s">
        <v>8318</v>
      </c>
      <c r="B8">
        <v>56</v>
      </c>
      <c r="C8">
        <v>33</v>
      </c>
      <c r="D8">
        <v>3</v>
      </c>
      <c r="E8">
        <v>92</v>
      </c>
    </row>
    <row r="9" spans="1:5" x14ac:dyDescent="0.55000000000000004">
      <c r="A9" s="10" t="s">
        <v>8319</v>
      </c>
      <c r="B9">
        <v>71</v>
      </c>
      <c r="C9">
        <v>40</v>
      </c>
      <c r="D9">
        <v>2</v>
      </c>
      <c r="E9">
        <v>113</v>
      </c>
    </row>
    <row r="10" spans="1:5" x14ac:dyDescent="0.55000000000000004">
      <c r="A10" s="10" t="s">
        <v>8320</v>
      </c>
      <c r="B10">
        <v>111</v>
      </c>
      <c r="C10">
        <v>52</v>
      </c>
      <c r="D10">
        <v>3</v>
      </c>
      <c r="E10">
        <v>166</v>
      </c>
    </row>
    <row r="11" spans="1:5" x14ac:dyDescent="0.55000000000000004">
      <c r="A11" s="10" t="s">
        <v>8321</v>
      </c>
      <c r="B11">
        <v>100</v>
      </c>
      <c r="C11">
        <v>49</v>
      </c>
      <c r="D11">
        <v>4</v>
      </c>
      <c r="E11">
        <v>153</v>
      </c>
    </row>
    <row r="12" spans="1:5" x14ac:dyDescent="0.55000000000000004">
      <c r="A12" s="10" t="s">
        <v>8322</v>
      </c>
      <c r="B12">
        <v>87</v>
      </c>
      <c r="C12">
        <v>50</v>
      </c>
      <c r="D12">
        <v>1</v>
      </c>
      <c r="E12">
        <v>138</v>
      </c>
    </row>
    <row r="13" spans="1:5" x14ac:dyDescent="0.55000000000000004">
      <c r="A13" s="10" t="s">
        <v>8323</v>
      </c>
      <c r="B13">
        <v>72</v>
      </c>
      <c r="C13">
        <v>47</v>
      </c>
      <c r="D13">
        <v>4</v>
      </c>
      <c r="E13">
        <v>123</v>
      </c>
    </row>
    <row r="14" spans="1:5" x14ac:dyDescent="0.55000000000000004">
      <c r="A14" s="10" t="s">
        <v>8324</v>
      </c>
      <c r="B14">
        <v>59</v>
      </c>
      <c r="C14">
        <v>34</v>
      </c>
      <c r="D14">
        <v>4</v>
      </c>
      <c r="E14">
        <v>97</v>
      </c>
    </row>
    <row r="15" spans="1:5" x14ac:dyDescent="0.55000000000000004">
      <c r="A15" s="10" t="s">
        <v>8325</v>
      </c>
      <c r="B15">
        <v>65</v>
      </c>
      <c r="C15">
        <v>50</v>
      </c>
      <c r="E15">
        <v>115</v>
      </c>
    </row>
    <row r="16" spans="1:5" x14ac:dyDescent="0.55000000000000004">
      <c r="A16" s="10" t="s">
        <v>8326</v>
      </c>
      <c r="B16">
        <v>54</v>
      </c>
      <c r="C16">
        <v>31</v>
      </c>
      <c r="D16">
        <v>3</v>
      </c>
      <c r="E16">
        <v>88</v>
      </c>
    </row>
    <row r="17" spans="1:5" x14ac:dyDescent="0.55000000000000004">
      <c r="A17" s="10" t="s">
        <v>8327</v>
      </c>
      <c r="B17">
        <v>37</v>
      </c>
      <c r="C17">
        <v>35</v>
      </c>
      <c r="D17">
        <v>3</v>
      </c>
      <c r="E17">
        <v>75</v>
      </c>
    </row>
    <row r="18" spans="1:5" x14ac:dyDescent="0.55000000000000004">
      <c r="A18" s="10" t="s">
        <v>8315</v>
      </c>
      <c r="B18">
        <v>839</v>
      </c>
      <c r="C18">
        <v>493</v>
      </c>
      <c r="D18">
        <v>37</v>
      </c>
      <c r="E18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ECC40-BC41-445F-BB7D-B956067984CB}">
  <dimension ref="A1:H14"/>
  <sheetViews>
    <sheetView tabSelected="1" workbookViewId="0">
      <selection activeCell="B2" sqref="B2"/>
    </sheetView>
  </sheetViews>
  <sheetFormatPr defaultRowHeight="14.4" x14ac:dyDescent="0.55000000000000004"/>
  <cols>
    <col min="1" max="1" width="17.05078125" customWidth="1"/>
    <col min="2" max="2" width="17.7890625" customWidth="1"/>
    <col min="3" max="3" width="14.3671875" customWidth="1"/>
    <col min="4" max="4" width="16.9453125" customWidth="1"/>
    <col min="5" max="5" width="13.7890625" customWidth="1"/>
    <col min="6" max="6" width="20.26171875" customWidth="1"/>
    <col min="7" max="7" width="16.83984375" customWidth="1"/>
    <col min="8" max="8" width="19.3671875" customWidth="1"/>
  </cols>
  <sheetData>
    <row r="1" spans="1:8" x14ac:dyDescent="0.55000000000000004">
      <c r="A1" s="11" t="s">
        <v>8328</v>
      </c>
      <c r="B1" s="11" t="s">
        <v>8329</v>
      </c>
      <c r="C1" s="11" t="s">
        <v>8330</v>
      </c>
      <c r="D1" s="11" t="s">
        <v>8331</v>
      </c>
      <c r="E1" s="11" t="s">
        <v>8332</v>
      </c>
      <c r="F1" s="11" t="s">
        <v>8333</v>
      </c>
      <c r="G1" s="11" t="s">
        <v>8334</v>
      </c>
      <c r="H1" s="11" t="s">
        <v>8335</v>
      </c>
    </row>
    <row r="2" spans="1:8" x14ac:dyDescent="0.55000000000000004">
      <c r="A2" t="s">
        <v>8336</v>
      </c>
      <c r="B2">
        <f>COUNTIFS(Kickstarter!D:D,"&lt;1000",Kickstarter!$F:$F,"successful",Kickstarter!Q:Q,"plays")</f>
        <v>141</v>
      </c>
      <c r="C2">
        <f>COUNTIFS(Kickstarter!$D:$D,"&lt;1000",Kickstarter!$F:$F,"failed",Kickstarter!Q:Q,"plays")</f>
        <v>45</v>
      </c>
      <c r="D2">
        <f>COUNTIFS(Kickstarter!$D:$D,"&lt;1000",Kickstarter!$F:$F,"canceled",Kickstarter!Q:Q,"plays")</f>
        <v>0</v>
      </c>
      <c r="E2">
        <f>SUM(B2:D2)</f>
        <v>186</v>
      </c>
      <c r="F2" s="12">
        <f>B2/E2</f>
        <v>0.75806451612903225</v>
      </c>
      <c r="G2" s="12">
        <f>C2/E2</f>
        <v>0.24193548387096775</v>
      </c>
      <c r="H2" s="12">
        <f>D2/E2</f>
        <v>0</v>
      </c>
    </row>
    <row r="3" spans="1:8" x14ac:dyDescent="0.55000000000000004">
      <c r="A3" t="s">
        <v>8337</v>
      </c>
      <c r="B3">
        <f>COUNTIFS(Kickstarter!$D:$D,"&gt;=1000",Kickstarter!$D:$D,"&lt;=4999",Kickstarter!$F:$F,"successful",Kickstarter!Q:Q,"plays")</f>
        <v>388</v>
      </c>
      <c r="C3">
        <f>COUNTIFS(Kickstarter!$D:$D,"&gt;=1000",Kickstarter!$D:$D,"&lt;=4999",Kickstarter!$F:$F,"failed",Kickstarter!Q:Q,"plays")</f>
        <v>146</v>
      </c>
      <c r="D3">
        <f>COUNTIFS(Kickstarter!$D:$D,"&gt;=1000",Kickstarter!$D:$D,"&lt;=4999",Kickstarter!$F:$F,"canceled",Kickstarter!Q:Q,"plays")</f>
        <v>0</v>
      </c>
      <c r="E3">
        <f t="shared" ref="E3:E13" si="0">SUM(B3:D3)</f>
        <v>534</v>
      </c>
      <c r="F3" s="12">
        <f t="shared" ref="F3:F13" si="1">B3/E3</f>
        <v>0.72659176029962547</v>
      </c>
      <c r="G3" s="12">
        <f t="shared" ref="G3:G13" si="2">C3/E3</f>
        <v>0.27340823970037453</v>
      </c>
      <c r="H3" s="12">
        <f t="shared" ref="H3:H13" si="3">D3/E3</f>
        <v>0</v>
      </c>
    </row>
    <row r="4" spans="1:8" x14ac:dyDescent="0.55000000000000004">
      <c r="A4" t="s">
        <v>8338</v>
      </c>
      <c r="B4">
        <f>COUNTIFS(Kickstarter!$D:$D,"&gt;=5000",Kickstarter!$D:$D,"&lt;=9999",Kickstarter!$F:$F,"successful",Kickstarter!Q:Q,"plays")</f>
        <v>93</v>
      </c>
      <c r="C4">
        <f>COUNTIFS(Kickstarter!$D:$D,"&gt;=5000",Kickstarter!$D:$D,"&lt;=9999",Kickstarter!$F:$F,"failed",Kickstarter!Q:Q,"plays")</f>
        <v>76</v>
      </c>
      <c r="D4">
        <f>COUNTIFS(Kickstarter!$D:$D,"&gt;=5000",Kickstarter!$D:$D,"&lt;=9999",Kickstarter!$F:$F,"canceled",Kickstarter!Q:Q,"plays")</f>
        <v>0</v>
      </c>
      <c r="E4">
        <f t="shared" si="0"/>
        <v>169</v>
      </c>
      <c r="F4" s="12">
        <f t="shared" si="1"/>
        <v>0.55029585798816572</v>
      </c>
      <c r="G4" s="12">
        <f t="shared" si="2"/>
        <v>0.44970414201183434</v>
      </c>
      <c r="H4" s="12">
        <f t="shared" si="3"/>
        <v>0</v>
      </c>
    </row>
    <row r="5" spans="1:8" x14ac:dyDescent="0.55000000000000004">
      <c r="A5" t="s">
        <v>8339</v>
      </c>
      <c r="B5">
        <f>COUNTIFS(Kickstarter!$D:$D,"&gt;=10000",Kickstarter!$D:$D,"&lt;=14999",Kickstarter!$F:$F,"successful",Kickstarter!Q:Q,"plays")</f>
        <v>39</v>
      </c>
      <c r="C5">
        <f>COUNTIFS(Kickstarter!$D:$D,"&gt;=10000",Kickstarter!$D:$D,"&lt;=14999",Kickstarter!$F:$F,"failed",Kickstarter!Q:Q,"plays")</f>
        <v>33</v>
      </c>
      <c r="D5">
        <f>COUNTIFS(Kickstarter!$D:$D,"&gt;=10000",Kickstarter!$D:$D,"&lt;=14999",Kickstarter!$F:$F,"canceled",Kickstarter!Q:Q,"plays")</f>
        <v>0</v>
      </c>
      <c r="E5">
        <f t="shared" si="0"/>
        <v>72</v>
      </c>
      <c r="F5" s="12">
        <f t="shared" si="1"/>
        <v>0.54166666666666663</v>
      </c>
      <c r="G5" s="12">
        <f t="shared" si="2"/>
        <v>0.45833333333333331</v>
      </c>
      <c r="H5" s="12">
        <f t="shared" si="3"/>
        <v>0</v>
      </c>
    </row>
    <row r="6" spans="1:8" x14ac:dyDescent="0.55000000000000004">
      <c r="A6" t="s">
        <v>8340</v>
      </c>
      <c r="B6">
        <f>COUNTIFS(Kickstarter!$D:$D,"&gt;=15000",Kickstarter!$D:$D,"&lt;=19999",Kickstarter!$F:$F,"successful",Kickstarter!Q:Q,"plays")</f>
        <v>12</v>
      </c>
      <c r="C6">
        <f>COUNTIFS(Kickstarter!$D:$D,"&gt;=15000",Kickstarter!$D:$D,"&lt;=19999",Kickstarter!$F:$F,"failed",Kickstarter!Q:Q,"plays")</f>
        <v>12</v>
      </c>
      <c r="D6">
        <f>COUNTIFS(Kickstarter!$D:$D,"&gt;=15000",Kickstarter!$D:$D,"&lt;=19999",Kickstarter!$F:$F,"canceled",Kickstarter!Q:Q,"plays")</f>
        <v>0</v>
      </c>
      <c r="E6">
        <f t="shared" si="0"/>
        <v>24</v>
      </c>
      <c r="F6" s="12">
        <f t="shared" si="1"/>
        <v>0.5</v>
      </c>
      <c r="G6" s="12">
        <f t="shared" si="2"/>
        <v>0.5</v>
      </c>
      <c r="H6" s="12">
        <f t="shared" si="3"/>
        <v>0</v>
      </c>
    </row>
    <row r="7" spans="1:8" x14ac:dyDescent="0.55000000000000004">
      <c r="A7" t="s">
        <v>8341</v>
      </c>
      <c r="B7">
        <f>COUNTIFS(Kickstarter!$D:$D,"&gt;=20000",Kickstarter!$D:$D,"&lt;=24999",Kickstarter!$F:$F,"successful",Kickstarter!Q:Q,"plays")</f>
        <v>9</v>
      </c>
      <c r="C7">
        <f>COUNTIFS(Kickstarter!$D:$D,"&gt;=20000",Kickstarter!$D:$D,"&lt;=24999",Kickstarter!$F:$F,"failed",Kickstarter!Q:Q,"plays")</f>
        <v>11</v>
      </c>
      <c r="D7">
        <f>COUNTIFS(Kickstarter!$D:$D,"&gt;=20000",Kickstarter!$D:$D,"&lt;=24999",Kickstarter!$F:$F,"canceled",Kickstarter!Q:Q,"plays")</f>
        <v>0</v>
      </c>
      <c r="E7">
        <f t="shared" si="0"/>
        <v>20</v>
      </c>
      <c r="F7" s="12">
        <f t="shared" si="1"/>
        <v>0.45</v>
      </c>
      <c r="G7" s="12">
        <f t="shared" si="2"/>
        <v>0.55000000000000004</v>
      </c>
      <c r="H7" s="12">
        <f t="shared" si="3"/>
        <v>0</v>
      </c>
    </row>
    <row r="8" spans="1:8" x14ac:dyDescent="0.55000000000000004">
      <c r="A8" t="s">
        <v>8342</v>
      </c>
      <c r="B8">
        <f>COUNTIFS(Kickstarter!$D:$D,"&gt;=25000",Kickstarter!$D:$D,"&lt;=29999",Kickstarter!$F:$F,"successful",Kickstarter!Q:Q,"plays")</f>
        <v>1</v>
      </c>
      <c r="C8">
        <f>COUNTIFS(Kickstarter!$D:$D,"&gt;=25000",Kickstarter!$D:$D,"&lt;=29999",Kickstarter!$F:$F,"failed",Kickstarter!Q:Q,"plays")</f>
        <v>4</v>
      </c>
      <c r="D8">
        <f>COUNTIFS(Kickstarter!$D:$D,"&gt;=25000",Kickstarter!$D:$D,"&lt;=29999",Kickstarter!$F:$F,"canceled",Kickstarter!Q:Q,"plays")</f>
        <v>0</v>
      </c>
      <c r="E8">
        <f t="shared" si="0"/>
        <v>5</v>
      </c>
      <c r="F8" s="12">
        <f t="shared" si="1"/>
        <v>0.2</v>
      </c>
      <c r="G8" s="12">
        <f t="shared" si="2"/>
        <v>0.8</v>
      </c>
      <c r="H8" s="12">
        <f t="shared" si="3"/>
        <v>0</v>
      </c>
    </row>
    <row r="9" spans="1:8" x14ac:dyDescent="0.55000000000000004">
      <c r="A9" t="s">
        <v>8343</v>
      </c>
      <c r="B9">
        <f>COUNTIFS(Kickstarter!$D:$D,"&gt;=30000",Kickstarter!$D:$D,"&lt;=34999",Kickstarter!$F:$F,"successful",Kickstarter!Q:Q,"plays")</f>
        <v>3</v>
      </c>
      <c r="C9">
        <f>COUNTIFS(Kickstarter!$D:$D,"&gt;=30000",Kickstarter!$D:$D,"&lt;=34999",Kickstarter!$F:$F,"failed",Kickstarter!Q:Q,"plays")</f>
        <v>8</v>
      </c>
      <c r="D9">
        <f>COUNTIFS(Kickstarter!$D:$D,"&gt;=30000",Kickstarter!$D:$D,"&lt;=34999",Kickstarter!$F:$F,"canceled",Kickstarter!Q:Q,"plays")</f>
        <v>0</v>
      </c>
      <c r="E9">
        <f t="shared" si="0"/>
        <v>11</v>
      </c>
      <c r="F9" s="12">
        <f t="shared" si="1"/>
        <v>0.27272727272727271</v>
      </c>
      <c r="G9" s="12">
        <f t="shared" si="2"/>
        <v>0.72727272727272729</v>
      </c>
      <c r="H9" s="12">
        <f t="shared" si="3"/>
        <v>0</v>
      </c>
    </row>
    <row r="10" spans="1:8" x14ac:dyDescent="0.55000000000000004">
      <c r="A10" t="s">
        <v>8344</v>
      </c>
      <c r="B10">
        <f>COUNTIFS(Kickstarter!$D:$D,"&gt;=35000",Kickstarter!$D:$D,"&lt;=39999",Kickstarter!$F:$F,"successful",Kickstarter!Q:Q,"plays")</f>
        <v>4</v>
      </c>
      <c r="C10">
        <f>COUNTIFS(Kickstarter!$D:$D,"&gt;=35000",Kickstarter!$D:$D,"&lt;=39999",Kickstarter!$F:$F,"failed",Kickstarter!Q:Q,"plays")</f>
        <v>2</v>
      </c>
      <c r="D10">
        <f>COUNTIFS(Kickstarter!$D:$D,"&gt;=35000",Kickstarter!$D:$D,"&lt;=39999",Kickstarter!$F:$F,"canceled",Kickstarter!Q:Q,"plays")</f>
        <v>0</v>
      </c>
      <c r="E10">
        <f t="shared" si="0"/>
        <v>6</v>
      </c>
      <c r="F10" s="12">
        <f t="shared" si="1"/>
        <v>0.66666666666666663</v>
      </c>
      <c r="G10" s="12">
        <f t="shared" si="2"/>
        <v>0.33333333333333331</v>
      </c>
      <c r="H10" s="12">
        <f t="shared" si="3"/>
        <v>0</v>
      </c>
    </row>
    <row r="11" spans="1:8" x14ac:dyDescent="0.55000000000000004">
      <c r="A11" t="s">
        <v>8345</v>
      </c>
      <c r="B11">
        <f>COUNTIFS(Kickstarter!$D:$D,"&gt;=40000",Kickstarter!$D:$D,"&lt;=44999",Kickstarter!$F:$F,"successful",Kickstarter!Q:Q,"plays")</f>
        <v>2</v>
      </c>
      <c r="C11">
        <f>COUNTIFS(Kickstarter!$D:$D,"&gt;=40000",Kickstarter!$D:$D,"&lt;=44999",Kickstarter!$F:$F,"failed",Kickstarter!Q:Q,"plays")</f>
        <v>1</v>
      </c>
      <c r="D11">
        <f>COUNTIFS(Kickstarter!$D:$D,"&gt;=40000",Kickstarter!$D:$D,"&lt;=4999",Kickstarter!$F:$F,"canceled",Kickstarter!Q:Q,"plays")</f>
        <v>0</v>
      </c>
      <c r="E11">
        <f t="shared" si="0"/>
        <v>3</v>
      </c>
      <c r="F11" s="12">
        <f t="shared" si="1"/>
        <v>0.66666666666666663</v>
      </c>
      <c r="G11" s="12">
        <f t="shared" si="2"/>
        <v>0.33333333333333331</v>
      </c>
      <c r="H11" s="12">
        <f t="shared" si="3"/>
        <v>0</v>
      </c>
    </row>
    <row r="12" spans="1:8" x14ac:dyDescent="0.55000000000000004">
      <c r="A12" t="s">
        <v>8346</v>
      </c>
      <c r="B12">
        <f>COUNTIFS(Kickstarter!$D:$D,"&gt;=45000",Kickstarter!$D:$D,"&lt;=49999",Kickstarter!$F:$F,"successful",Kickstarter!Q:Q,"plays")</f>
        <v>0</v>
      </c>
      <c r="C12">
        <f>COUNTIFS(Kickstarter!$D:$D,"&gt;=45000",Kickstarter!$D:$D,"&lt;=49999",Kickstarter!$F:$F,"failed",Kickstarter!Q:Q,"plays")</f>
        <v>1</v>
      </c>
      <c r="D12">
        <f>COUNTIFS(Kickstarter!$D:$D,"&gt;=1000",Kickstarter!$D:$D,"&lt;=44999",Kickstarter!$F:$F,"canceled",Kickstarter!Q:Q,"plays")</f>
        <v>0</v>
      </c>
      <c r="E12">
        <f t="shared" si="0"/>
        <v>1</v>
      </c>
      <c r="F12" s="12">
        <f t="shared" si="1"/>
        <v>0</v>
      </c>
      <c r="G12" s="12">
        <f t="shared" si="2"/>
        <v>1</v>
      </c>
      <c r="H12" s="12">
        <f t="shared" si="3"/>
        <v>0</v>
      </c>
    </row>
    <row r="13" spans="1:8" x14ac:dyDescent="0.55000000000000004">
      <c r="A13" t="s">
        <v>8347</v>
      </c>
      <c r="B13">
        <f>COUNTIFS(Kickstarter!$D:$D,"&gt;=50000",Kickstarter!$F:$F,"successful",Kickstarter!Q:Q,"plays")</f>
        <v>2</v>
      </c>
      <c r="C13">
        <f>COUNTIFS(Kickstarter!$D:$D,"&gt;=50000",Kickstarter!$F:$F,"failed",Kickstarter!Q:Q,"plays")</f>
        <v>14</v>
      </c>
      <c r="D13">
        <f>COUNTIFS(Kickstarter!$D:$D,"&gt;=50000",Kickstarter!$F:$F,"canceled",Kickstarter!Q:Q,"plays")</f>
        <v>0</v>
      </c>
      <c r="E13">
        <f t="shared" si="0"/>
        <v>16</v>
      </c>
      <c r="F13" s="12">
        <f t="shared" si="1"/>
        <v>0.125</v>
      </c>
      <c r="G13" s="12">
        <f t="shared" si="2"/>
        <v>0.875</v>
      </c>
      <c r="H13" s="12">
        <f t="shared" si="3"/>
        <v>0</v>
      </c>
    </row>
    <row r="14" spans="1:8" x14ac:dyDescent="0.55000000000000004">
      <c r="F14" s="12"/>
      <c r="G14" s="12"/>
      <c r="H14" s="12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david arcand</cp:lastModifiedBy>
  <dcterms:created xsi:type="dcterms:W3CDTF">2017-04-20T15:17:24Z</dcterms:created>
  <dcterms:modified xsi:type="dcterms:W3CDTF">2022-12-21T19:21:49Z</dcterms:modified>
</cp:coreProperties>
</file>